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DISCO" sheetId="1" r:id="rId1"/>
    <sheet name="DATOS EST PATR" sheetId="2" r:id="rId2"/>
    <sheet name="DATOS EST RES" sheetId="3" r:id="rId3"/>
    <sheet name="CALC FL FONDOS" sheetId="4" r:id="rId4"/>
    <sheet name="CALC RENDIMIENTO" sheetId="5" r:id="rId5"/>
    <sheet name="CALC CAP TRABAJO" sheetId="6" r:id="rId6"/>
    <sheet name="RESPUESTAS" sheetId="7" r:id="rId7"/>
    <sheet name="Hoja5" sheetId="8" r:id="rId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<sst xmlns="http://schemas.openxmlformats.org/spreadsheetml/2006/main" count="55" uniqueCount="50">
  <si>
    <t>Manual de Estudio Programado</t>
  </si>
  <si>
    <t>ANALISIS FINANCIERO CON</t>
  </si>
  <si>
    <t>INFORMACION CONTABLE</t>
  </si>
  <si>
    <t>Carrera de Licenciado en Administración</t>
  </si>
  <si>
    <t>Escriba su respuesta</t>
  </si>
  <si>
    <t>ACTIVO</t>
  </si>
  <si>
    <t>Caja y Bancos</t>
  </si>
  <si>
    <t>Créditos por ventas</t>
  </si>
  <si>
    <t>Otros créditos</t>
  </si>
  <si>
    <t>Bienes de cambio</t>
  </si>
  <si>
    <t>Total Activo corriente</t>
  </si>
  <si>
    <t>Bienes de uso</t>
  </si>
  <si>
    <t>Activos intangibles</t>
  </si>
  <si>
    <t>Otros activos</t>
  </si>
  <si>
    <t>Total Activo no corriente</t>
  </si>
  <si>
    <t>Total Activo</t>
  </si>
  <si>
    <t>PASIVO</t>
  </si>
  <si>
    <t>Cuentas por pagar</t>
  </si>
  <si>
    <t>Préstamos</t>
  </si>
  <si>
    <t>Remuneraciones y cargas sociales</t>
  </si>
  <si>
    <t>Cargas fiscales</t>
  </si>
  <si>
    <t>Pasivo por compra de activo fijo</t>
  </si>
  <si>
    <t>Total Pasivo corriente</t>
  </si>
  <si>
    <t>Otros pasivos</t>
  </si>
  <si>
    <t>Previsiones</t>
  </si>
  <si>
    <t>Total Pasivo no corriente</t>
  </si>
  <si>
    <t>Total Pasivo</t>
  </si>
  <si>
    <t>PATRIMONIO NETO</t>
  </si>
  <si>
    <t>Ventas</t>
  </si>
  <si>
    <t>Ganancia operativa Desp Impuestos</t>
  </si>
  <si>
    <t>Intereses préstamos Desp Impuestos</t>
  </si>
  <si>
    <t>Ganancia ordinaria</t>
  </si>
  <si>
    <t>Depreciaciones y amortizaciones cargadas en resultados</t>
  </si>
  <si>
    <t>Impuesto a las ganancias</t>
  </si>
  <si>
    <t>COMPONENTES DEL FLUJO DE FONDOS</t>
  </si>
  <si>
    <t>RENDIMIENTO OPERATIVO</t>
  </si>
  <si>
    <t>Establezca las principales transformaciones del capital de trabajo</t>
  </si>
  <si>
    <t>Formule e interprete el flujo de fondos</t>
  </si>
  <si>
    <t>Analice el margen operativo sobre ventas y la rotación en relación con este comportamiento del flujo de fondos</t>
  </si>
  <si>
    <t>En la ganancia operativa las depreciaciones de bienes de uso y las amortiza-ciones de activos intangibles son una magnitud importante. ¿Cómo considera este hecho en su análisis?</t>
  </si>
  <si>
    <t>Facultad de Ciencias Económicas - U.N.Cuyo</t>
  </si>
  <si>
    <t>Ricardo A. Fornero</t>
  </si>
  <si>
    <t>Planilla de apoyo para la solución del</t>
  </si>
  <si>
    <t>Datos para solución en las hojas siguientes</t>
  </si>
  <si>
    <t>EJERCICIOS DE AUTOEVALUACION</t>
  </si>
  <si>
    <t>COMPONENTES CAPITAL DE TRABAJO</t>
  </si>
  <si>
    <t>DISCO S.A.: FLUJO DE FONDOS Y CAPITAL DE TRABAJO</t>
  </si>
  <si>
    <t>AFIC - Ejercicios de autoevaluación 6 y 8</t>
  </si>
  <si>
    <t>Los datos tienen una protección simple para prevenir el borrado accidental</t>
  </si>
  <si>
    <t>6  Disco: Flujo de fondos   -   8  Disco: Capital de trabajo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</si>
</sst>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color indexed="17"/>
      <name val="Bookman Old Style"/>
      <family val="1"/>
    </font>
    <font>
      <b/>
      <sz val="14"/>
      <color indexed="53"/>
      <name val="Bookman Old Style"/>
      <family val="1"/>
    </font>
    <font>
      <b/>
      <sz val="12"/>
      <color indexed="53"/>
      <name val="Bookman Old Style"/>
      <family val="1"/>
    </font>
    <font>
      <b/>
      <i/>
      <sz val="8"/>
      <name val="Arial"/>
      <family val="2"/>
    </font>
    <font>
      <b/>
      <i/>
      <sz val="10"/>
      <color indexed="17"/>
      <name val="Arial"/>
      <family val="2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166" fontId="0" fillId="0" borderId="3" xfId="15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166" fontId="0" fillId="0" borderId="4" xfId="15" applyNumberFormat="1" applyFont="1" applyBorder="1" applyAlignment="1" applyProtection="1">
      <alignment/>
      <protection/>
    </xf>
    <xf numFmtId="164" fontId="0" fillId="0" borderId="4" xfId="15" applyNumberFormat="1" applyFont="1" applyBorder="1" applyAlignment="1" applyProtection="1">
      <alignment/>
      <protection/>
    </xf>
    <xf numFmtId="166" fontId="0" fillId="0" borderId="5" xfId="15" applyNumberFormat="1" applyFont="1" applyBorder="1" applyAlignment="1" applyProtection="1">
      <alignment/>
      <protection/>
    </xf>
    <xf numFmtId="164" fontId="0" fillId="0" borderId="5" xfId="15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vertical="center" wrapText="1"/>
      <protection/>
    </xf>
    <xf numFmtId="166" fontId="0" fillId="0" borderId="4" xfId="15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/>
      <protection/>
    </xf>
    <xf numFmtId="166" fontId="0" fillId="0" borderId="2" xfId="15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4" xfId="0" applyFont="1" applyBorder="1" applyAlignment="1">
      <alignment/>
    </xf>
    <xf numFmtId="166" fontId="0" fillId="0" borderId="2" xfId="15" applyNumberFormat="1" applyFont="1" applyBorder="1" applyAlignment="1">
      <alignment/>
    </xf>
    <xf numFmtId="164" fontId="0" fillId="0" borderId="4" xfId="15" applyNumberFormat="1" applyFont="1" applyBorder="1" applyAlignment="1" applyProtection="1">
      <alignment/>
      <protection locked="0"/>
    </xf>
    <xf numFmtId="164" fontId="0" fillId="0" borderId="5" xfId="15" applyNumberFormat="1" applyFont="1" applyBorder="1" applyAlignment="1" applyProtection="1">
      <alignment/>
      <protection locked="0"/>
    </xf>
    <xf numFmtId="164" fontId="0" fillId="0" borderId="4" xfId="15" applyNumberFormat="1" applyFont="1" applyBorder="1" applyAlignment="1" applyProtection="1">
      <alignment vertical="center"/>
      <protection locked="0"/>
    </xf>
    <xf numFmtId="166" fontId="0" fillId="0" borderId="3" xfId="15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4.7109375" style="0" customWidth="1"/>
    <col min="2" max="4" width="8.7109375" style="0" customWidth="1"/>
  </cols>
  <sheetData>
    <row r="1" ht="12.75">
      <c r="A1" s="3" t="s">
        <v>40</v>
      </c>
    </row>
    <row r="2" ht="12.75">
      <c r="A2" s="3" t="s">
        <v>3</v>
      </c>
    </row>
    <row r="3" s="4" customFormat="1" ht="6.75" customHeight="1">
      <c r="A3"/>
    </row>
    <row r="4" ht="6.75" customHeight="1"/>
    <row r="5" ht="18">
      <c r="A5" s="12" t="s">
        <v>1</v>
      </c>
    </row>
    <row r="6" ht="18">
      <c r="A6" s="12" t="s">
        <v>2</v>
      </c>
    </row>
    <row r="7" ht="15.75">
      <c r="A7" s="13" t="s">
        <v>0</v>
      </c>
    </row>
    <row r="8" ht="12.75">
      <c r="A8" s="4"/>
    </row>
    <row r="9" s="4" customFormat="1" ht="12.75">
      <c r="A9" s="30" t="s">
        <v>41</v>
      </c>
    </row>
    <row r="10" s="4" customFormat="1" ht="11.25">
      <c r="A10" s="31"/>
    </row>
    <row r="11" ht="12.75">
      <c r="A11" s="1" t="s">
        <v>42</v>
      </c>
    </row>
    <row r="12" ht="15.75">
      <c r="A12" s="11" t="s">
        <v>44</v>
      </c>
    </row>
    <row r="13" ht="15.75">
      <c r="A13" s="11" t="s">
        <v>49</v>
      </c>
    </row>
    <row r="14" ht="19.5" customHeight="1">
      <c r="A14" s="32" t="s">
        <v>43</v>
      </c>
    </row>
    <row r="15" ht="9.75" customHeight="1">
      <c r="A15" s="43" t="s">
        <v>48</v>
      </c>
    </row>
    <row r="16" ht="15.75">
      <c r="A16" s="33">
        <v>2002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9" customWidth="1"/>
    <col min="2" max="7" width="7.7109375" style="9" customWidth="1"/>
    <col min="8" max="23" width="8.7109375" style="9" customWidth="1"/>
    <col min="24" max="16384" width="11.421875" style="9" customWidth="1"/>
  </cols>
  <sheetData>
    <row r="1" spans="1:6" ht="12.75">
      <c r="A1" s="35" t="s">
        <v>47</v>
      </c>
      <c r="B1" s="10"/>
      <c r="C1" s="10"/>
      <c r="D1" s="10"/>
      <c r="E1" s="10"/>
      <c r="F1" s="10"/>
    </row>
    <row r="2" spans="1:6" ht="12.75">
      <c r="A2" s="35" t="s">
        <v>46</v>
      </c>
      <c r="B2" s="10"/>
      <c r="C2" s="10"/>
      <c r="D2" s="10"/>
      <c r="E2" s="36"/>
      <c r="F2" s="36"/>
    </row>
    <row r="3" spans="1:6" ht="12.75">
      <c r="A3" s="10"/>
      <c r="B3" s="10"/>
      <c r="C3" s="10"/>
      <c r="D3" s="10"/>
      <c r="E3" s="10"/>
      <c r="F3" s="10"/>
    </row>
    <row r="4" spans="1:7" ht="12.75">
      <c r="A4" s="17"/>
      <c r="B4" s="18">
        <v>1995</v>
      </c>
      <c r="C4" s="18">
        <v>1996</v>
      </c>
      <c r="D4" s="18">
        <v>1997</v>
      </c>
      <c r="E4" s="18">
        <v>1998</v>
      </c>
      <c r="F4" s="18">
        <v>1999</v>
      </c>
      <c r="G4" s="16">
        <v>2000</v>
      </c>
    </row>
    <row r="5" spans="1:7" ht="12.75">
      <c r="A5" s="21" t="s">
        <v>5</v>
      </c>
      <c r="B5" s="21"/>
      <c r="C5" s="21"/>
      <c r="D5" s="21"/>
      <c r="E5" s="21"/>
      <c r="F5" s="21"/>
      <c r="G5" s="37"/>
    </row>
    <row r="6" spans="1:7" ht="12.75">
      <c r="A6" s="21" t="s">
        <v>6</v>
      </c>
      <c r="B6" s="22">
        <v>18</v>
      </c>
      <c r="C6" s="22">
        <v>17</v>
      </c>
      <c r="D6" s="22">
        <v>26</v>
      </c>
      <c r="E6" s="22">
        <v>19</v>
      </c>
      <c r="F6" s="22">
        <v>29</v>
      </c>
      <c r="G6" s="37">
        <v>38</v>
      </c>
    </row>
    <row r="7" spans="1:7" ht="12.75">
      <c r="A7" s="21" t="s">
        <v>7</v>
      </c>
      <c r="B7" s="22">
        <v>38</v>
      </c>
      <c r="C7" s="22">
        <v>43</v>
      </c>
      <c r="D7" s="22">
        <v>61</v>
      </c>
      <c r="E7" s="22">
        <v>40</v>
      </c>
      <c r="F7" s="22">
        <v>58</v>
      </c>
      <c r="G7" s="37">
        <v>62</v>
      </c>
    </row>
    <row r="8" spans="1:7" ht="12.75">
      <c r="A8" s="21" t="s">
        <v>8</v>
      </c>
      <c r="B8" s="22">
        <v>6</v>
      </c>
      <c r="C8" s="22">
        <v>8</v>
      </c>
      <c r="D8" s="22">
        <v>18</v>
      </c>
      <c r="E8" s="22">
        <v>20</v>
      </c>
      <c r="F8" s="22">
        <v>16</v>
      </c>
      <c r="G8" s="37">
        <v>22</v>
      </c>
    </row>
    <row r="9" spans="1:7" ht="12.75">
      <c r="A9" s="21" t="s">
        <v>9</v>
      </c>
      <c r="B9" s="22">
        <v>42</v>
      </c>
      <c r="C9" s="22">
        <v>53</v>
      </c>
      <c r="D9" s="22">
        <v>109</v>
      </c>
      <c r="E9" s="22">
        <v>122</v>
      </c>
      <c r="F9" s="22">
        <v>161</v>
      </c>
      <c r="G9" s="37">
        <v>183</v>
      </c>
    </row>
    <row r="10" spans="1:7" ht="12.75">
      <c r="A10" s="21" t="s">
        <v>10</v>
      </c>
      <c r="B10" s="29">
        <f aca="true" t="shared" si="0" ref="B10:G10">SUM(B6:B9)</f>
        <v>104</v>
      </c>
      <c r="C10" s="29">
        <f t="shared" si="0"/>
        <v>121</v>
      </c>
      <c r="D10" s="29">
        <f t="shared" si="0"/>
        <v>214</v>
      </c>
      <c r="E10" s="29">
        <f t="shared" si="0"/>
        <v>201</v>
      </c>
      <c r="F10" s="29">
        <f t="shared" si="0"/>
        <v>264</v>
      </c>
      <c r="G10" s="38">
        <f t="shared" si="0"/>
        <v>305</v>
      </c>
    </row>
    <row r="11" spans="1:7" ht="12.75">
      <c r="A11" s="21" t="s">
        <v>11</v>
      </c>
      <c r="B11" s="22">
        <v>135</v>
      </c>
      <c r="C11" s="22">
        <v>210</v>
      </c>
      <c r="D11" s="22">
        <v>403</v>
      </c>
      <c r="E11" s="22">
        <v>513</v>
      </c>
      <c r="F11" s="22">
        <v>659</v>
      </c>
      <c r="G11" s="37">
        <v>903</v>
      </c>
    </row>
    <row r="12" spans="1:7" ht="12.75">
      <c r="A12" s="21" t="s">
        <v>12</v>
      </c>
      <c r="B12" s="22">
        <v>3</v>
      </c>
      <c r="C12" s="22">
        <v>1</v>
      </c>
      <c r="D12" s="22">
        <v>204</v>
      </c>
      <c r="E12" s="22">
        <v>203</v>
      </c>
      <c r="F12" s="22">
        <v>337</v>
      </c>
      <c r="G12" s="37">
        <v>350</v>
      </c>
    </row>
    <row r="13" spans="1:7" ht="12.75">
      <c r="A13" s="21" t="s">
        <v>13</v>
      </c>
      <c r="B13" s="22">
        <v>10</v>
      </c>
      <c r="C13" s="22">
        <v>11</v>
      </c>
      <c r="D13" s="22">
        <v>47</v>
      </c>
      <c r="E13" s="22">
        <v>41</v>
      </c>
      <c r="F13" s="22">
        <v>39</v>
      </c>
      <c r="G13" s="37">
        <v>43</v>
      </c>
    </row>
    <row r="14" spans="1:7" ht="12.75">
      <c r="A14" s="21" t="s">
        <v>14</v>
      </c>
      <c r="B14" s="29">
        <f aca="true" t="shared" si="1" ref="B14:G14">SUM(B11:B13)</f>
        <v>148</v>
      </c>
      <c r="C14" s="29">
        <f t="shared" si="1"/>
        <v>222</v>
      </c>
      <c r="D14" s="29">
        <f t="shared" si="1"/>
        <v>654</v>
      </c>
      <c r="E14" s="29">
        <f t="shared" si="1"/>
        <v>757</v>
      </c>
      <c r="F14" s="29">
        <f t="shared" si="1"/>
        <v>1035</v>
      </c>
      <c r="G14" s="38">
        <f t="shared" si="1"/>
        <v>1296</v>
      </c>
    </row>
    <row r="15" spans="1:7" ht="12.75">
      <c r="A15" s="21" t="s">
        <v>15</v>
      </c>
      <c r="B15" s="29">
        <f aca="true" t="shared" si="2" ref="B15:G15">+B10+B14</f>
        <v>252</v>
      </c>
      <c r="C15" s="29">
        <f t="shared" si="2"/>
        <v>343</v>
      </c>
      <c r="D15" s="29">
        <f t="shared" si="2"/>
        <v>868</v>
      </c>
      <c r="E15" s="29">
        <f t="shared" si="2"/>
        <v>958</v>
      </c>
      <c r="F15" s="29">
        <f t="shared" si="2"/>
        <v>1299</v>
      </c>
      <c r="G15" s="38">
        <f t="shared" si="2"/>
        <v>1601</v>
      </c>
    </row>
    <row r="16" spans="1:7" ht="12.75">
      <c r="A16" s="21" t="s">
        <v>16</v>
      </c>
      <c r="B16" s="22"/>
      <c r="C16" s="22"/>
      <c r="D16" s="22"/>
      <c r="E16" s="22"/>
      <c r="F16" s="22"/>
      <c r="G16" s="37"/>
    </row>
    <row r="17" spans="1:7" ht="12.75">
      <c r="A17" s="21" t="s">
        <v>17</v>
      </c>
      <c r="B17" s="22">
        <v>104</v>
      </c>
      <c r="C17" s="22">
        <v>138</v>
      </c>
      <c r="D17" s="22">
        <v>253</v>
      </c>
      <c r="E17" s="22">
        <v>224</v>
      </c>
      <c r="F17" s="22">
        <v>315</v>
      </c>
      <c r="G17" s="37">
        <v>346</v>
      </c>
    </row>
    <row r="18" spans="1:7" ht="12.75">
      <c r="A18" s="21" t="s">
        <v>18</v>
      </c>
      <c r="B18" s="22">
        <v>48</v>
      </c>
      <c r="C18" s="22">
        <v>11</v>
      </c>
      <c r="D18" s="22">
        <v>328</v>
      </c>
      <c r="E18" s="22">
        <v>77</v>
      </c>
      <c r="F18" s="22">
        <v>90</v>
      </c>
      <c r="G18" s="37">
        <v>169</v>
      </c>
    </row>
    <row r="19" spans="1:7" ht="12.75">
      <c r="A19" s="21" t="s">
        <v>19</v>
      </c>
      <c r="B19" s="22">
        <v>10</v>
      </c>
      <c r="C19" s="22">
        <v>13</v>
      </c>
      <c r="D19" s="22">
        <v>22</v>
      </c>
      <c r="E19" s="22">
        <v>24</v>
      </c>
      <c r="F19" s="22">
        <v>30</v>
      </c>
      <c r="G19" s="37">
        <v>36</v>
      </c>
    </row>
    <row r="20" spans="1:7" ht="12.75">
      <c r="A20" s="21" t="s">
        <v>20</v>
      </c>
      <c r="B20" s="22">
        <v>8</v>
      </c>
      <c r="C20" s="22">
        <v>5</v>
      </c>
      <c r="D20" s="22">
        <v>22</v>
      </c>
      <c r="E20" s="22">
        <v>14</v>
      </c>
      <c r="F20" s="22">
        <v>16</v>
      </c>
      <c r="G20" s="37">
        <v>20</v>
      </c>
    </row>
    <row r="21" spans="1:7" ht="12.75">
      <c r="A21" s="21" t="s">
        <v>21</v>
      </c>
      <c r="B21" s="22">
        <v>0</v>
      </c>
      <c r="C21" s="22">
        <v>4</v>
      </c>
      <c r="D21" s="22">
        <v>20</v>
      </c>
      <c r="E21" s="22">
        <v>45</v>
      </c>
      <c r="F21" s="22">
        <v>23</v>
      </c>
      <c r="G21" s="37">
        <v>67</v>
      </c>
    </row>
    <row r="22" spans="1:7" ht="12.75">
      <c r="A22" s="21" t="s">
        <v>22</v>
      </c>
      <c r="B22" s="29">
        <f aca="true" t="shared" si="3" ref="B22:G22">SUM(B17:B21)</f>
        <v>170</v>
      </c>
      <c r="C22" s="29">
        <f t="shared" si="3"/>
        <v>171</v>
      </c>
      <c r="D22" s="29">
        <f t="shared" si="3"/>
        <v>645</v>
      </c>
      <c r="E22" s="29">
        <f t="shared" si="3"/>
        <v>384</v>
      </c>
      <c r="F22" s="29">
        <f t="shared" si="3"/>
        <v>474</v>
      </c>
      <c r="G22" s="38">
        <f t="shared" si="3"/>
        <v>638</v>
      </c>
    </row>
    <row r="23" spans="1:7" ht="12.75">
      <c r="A23" s="21" t="s">
        <v>18</v>
      </c>
      <c r="B23" s="22">
        <v>24</v>
      </c>
      <c r="C23" s="22">
        <v>23</v>
      </c>
      <c r="D23" s="22">
        <v>5</v>
      </c>
      <c r="E23" s="22">
        <v>352</v>
      </c>
      <c r="F23" s="22">
        <v>402</v>
      </c>
      <c r="G23" s="37">
        <v>405</v>
      </c>
    </row>
    <row r="24" spans="1:7" ht="12.75">
      <c r="A24" s="21" t="s">
        <v>21</v>
      </c>
      <c r="B24" s="22">
        <v>0</v>
      </c>
      <c r="C24" s="22">
        <v>4</v>
      </c>
      <c r="D24" s="22">
        <v>21</v>
      </c>
      <c r="E24" s="22">
        <v>31</v>
      </c>
      <c r="F24" s="22">
        <v>76</v>
      </c>
      <c r="G24" s="37">
        <v>132</v>
      </c>
    </row>
    <row r="25" spans="1:7" ht="12.75">
      <c r="A25" s="21" t="s">
        <v>23</v>
      </c>
      <c r="B25" s="22">
        <v>0</v>
      </c>
      <c r="C25" s="22">
        <v>0</v>
      </c>
      <c r="D25" s="22">
        <v>17</v>
      </c>
      <c r="E25" s="22"/>
      <c r="F25" s="22">
        <v>5</v>
      </c>
      <c r="G25" s="37">
        <v>3</v>
      </c>
    </row>
    <row r="26" spans="1:7" ht="12.75">
      <c r="A26" s="21" t="s">
        <v>24</v>
      </c>
      <c r="B26" s="22">
        <v>3</v>
      </c>
      <c r="C26" s="22">
        <v>3</v>
      </c>
      <c r="D26" s="22">
        <v>15</v>
      </c>
      <c r="E26" s="22">
        <v>13</v>
      </c>
      <c r="F26" s="22">
        <v>13</v>
      </c>
      <c r="G26" s="37">
        <v>15</v>
      </c>
    </row>
    <row r="27" spans="1:7" ht="12.75">
      <c r="A27" s="21" t="s">
        <v>25</v>
      </c>
      <c r="B27" s="29">
        <f aca="true" t="shared" si="4" ref="B27:G27">SUM(B23:B26)</f>
        <v>27</v>
      </c>
      <c r="C27" s="29">
        <f t="shared" si="4"/>
        <v>30</v>
      </c>
      <c r="D27" s="29">
        <f t="shared" si="4"/>
        <v>58</v>
      </c>
      <c r="E27" s="29">
        <f t="shared" si="4"/>
        <v>396</v>
      </c>
      <c r="F27" s="29">
        <f t="shared" si="4"/>
        <v>496</v>
      </c>
      <c r="G27" s="38">
        <f t="shared" si="4"/>
        <v>555</v>
      </c>
    </row>
    <row r="28" spans="1:7" ht="12.75">
      <c r="A28" s="21" t="s">
        <v>26</v>
      </c>
      <c r="B28" s="29">
        <f aca="true" t="shared" si="5" ref="B28:G28">+B22+B27</f>
        <v>197</v>
      </c>
      <c r="C28" s="29">
        <f t="shared" si="5"/>
        <v>201</v>
      </c>
      <c r="D28" s="29">
        <f t="shared" si="5"/>
        <v>703</v>
      </c>
      <c r="E28" s="29">
        <f t="shared" si="5"/>
        <v>780</v>
      </c>
      <c r="F28" s="29">
        <f t="shared" si="5"/>
        <v>970</v>
      </c>
      <c r="G28" s="38">
        <f t="shared" si="5"/>
        <v>1193</v>
      </c>
    </row>
    <row r="29" spans="1:7" ht="12.75">
      <c r="A29" s="28" t="s">
        <v>27</v>
      </c>
      <c r="B29" s="29">
        <f aca="true" t="shared" si="6" ref="B29:G29">+B15-B28</f>
        <v>55</v>
      </c>
      <c r="C29" s="29">
        <f t="shared" si="6"/>
        <v>142</v>
      </c>
      <c r="D29" s="29">
        <f t="shared" si="6"/>
        <v>165</v>
      </c>
      <c r="E29" s="29">
        <f t="shared" si="6"/>
        <v>178</v>
      </c>
      <c r="F29" s="29">
        <f t="shared" si="6"/>
        <v>329</v>
      </c>
      <c r="G29" s="38">
        <f t="shared" si="6"/>
        <v>408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9" customWidth="1"/>
    <col min="2" max="7" width="7.7109375" style="9" customWidth="1"/>
    <col min="8" max="16384" width="11.421875" style="9" customWidth="1"/>
  </cols>
  <sheetData>
    <row r="1" spans="1:6" ht="12.75">
      <c r="A1" s="35" t="str">
        <f>+'DATOS EST PATR'!A1</f>
        <v>AFIC - Ejercicios de autoevaluación 6 y 8</v>
      </c>
      <c r="B1" s="10"/>
      <c r="C1" s="10"/>
      <c r="D1" s="10"/>
      <c r="E1" s="10"/>
      <c r="F1" s="10"/>
    </row>
    <row r="2" spans="1:6" ht="12.75">
      <c r="A2" s="35" t="str">
        <f>+'DATOS EST PATR'!A2</f>
        <v>DISCO S.A.: FLUJO DE FONDOS Y CAPITAL DE TRABAJO</v>
      </c>
      <c r="B2" s="10"/>
      <c r="C2" s="10"/>
      <c r="D2" s="10"/>
      <c r="E2" s="10"/>
      <c r="F2" s="10"/>
    </row>
    <row r="3" spans="1:6" ht="12.75">
      <c r="A3" s="5"/>
      <c r="B3" s="10"/>
      <c r="C3" s="10"/>
      <c r="D3" s="10"/>
      <c r="E3" s="10"/>
      <c r="F3" s="10"/>
    </row>
    <row r="4" spans="1:7" ht="12.75">
      <c r="A4" s="17"/>
      <c r="B4" s="18">
        <v>1995</v>
      </c>
      <c r="C4" s="18">
        <v>1996</v>
      </c>
      <c r="D4" s="18">
        <v>1997</v>
      </c>
      <c r="E4" s="18">
        <v>1998</v>
      </c>
      <c r="F4" s="18">
        <v>1999</v>
      </c>
      <c r="G4" s="18">
        <v>2000</v>
      </c>
    </row>
    <row r="5" spans="1:7" ht="12.75">
      <c r="A5" s="19" t="s">
        <v>28</v>
      </c>
      <c r="B5" s="20">
        <v>827</v>
      </c>
      <c r="C5" s="20">
        <v>868</v>
      </c>
      <c r="D5" s="20">
        <v>1178</v>
      </c>
      <c r="E5" s="20">
        <v>1602</v>
      </c>
      <c r="F5" s="20">
        <v>1750</v>
      </c>
      <c r="G5" s="42">
        <v>1987</v>
      </c>
    </row>
    <row r="6" spans="1:7" ht="12.75">
      <c r="A6" s="21" t="s">
        <v>29</v>
      </c>
      <c r="B6" s="22">
        <v>16</v>
      </c>
      <c r="C6" s="22">
        <v>25</v>
      </c>
      <c r="D6" s="22">
        <v>33</v>
      </c>
      <c r="E6" s="22">
        <v>41</v>
      </c>
      <c r="F6" s="23">
        <v>42.5</v>
      </c>
      <c r="G6" s="39">
        <f>-G7+G8</f>
        <v>53.9</v>
      </c>
    </row>
    <row r="7" spans="1:7" ht="12.75">
      <c r="A7" s="21" t="s">
        <v>30</v>
      </c>
      <c r="B7" s="22">
        <v>-3</v>
      </c>
      <c r="C7" s="22">
        <v>-4</v>
      </c>
      <c r="D7" s="22">
        <v>-9</v>
      </c>
      <c r="E7" s="22">
        <v>-27</v>
      </c>
      <c r="F7" s="22">
        <v>-36</v>
      </c>
      <c r="G7" s="39">
        <v>-44</v>
      </c>
    </row>
    <row r="8" spans="1:7" ht="12.75">
      <c r="A8" s="21" t="s">
        <v>31</v>
      </c>
      <c r="B8" s="24">
        <v>13</v>
      </c>
      <c r="C8" s="24">
        <v>21</v>
      </c>
      <c r="D8" s="24">
        <v>24</v>
      </c>
      <c r="E8" s="24">
        <v>14</v>
      </c>
      <c r="F8" s="25">
        <v>6.5</v>
      </c>
      <c r="G8" s="40">
        <v>9.9</v>
      </c>
    </row>
    <row r="9" spans="1:7" ht="25.5">
      <c r="A9" s="26" t="s">
        <v>32</v>
      </c>
      <c r="B9" s="27">
        <v>11</v>
      </c>
      <c r="C9" s="27">
        <v>18</v>
      </c>
      <c r="D9" s="27">
        <v>25</v>
      </c>
      <c r="E9" s="27">
        <v>45</v>
      </c>
      <c r="F9" s="27">
        <v>64</v>
      </c>
      <c r="G9" s="41">
        <v>81</v>
      </c>
    </row>
    <row r="10" spans="1:7" ht="12.75">
      <c r="A10" s="28" t="s">
        <v>33</v>
      </c>
      <c r="B10" s="25">
        <v>1.4</v>
      </c>
      <c r="C10" s="25">
        <v>3.5</v>
      </c>
      <c r="D10" s="25">
        <v>10.8</v>
      </c>
      <c r="E10" s="25">
        <v>5.2</v>
      </c>
      <c r="F10" s="25">
        <v>9</v>
      </c>
      <c r="G10" s="40">
        <v>5.6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7" width="7.7109375" style="0" customWidth="1"/>
  </cols>
  <sheetData>
    <row r="1" ht="12.75">
      <c r="A1" s="34" t="str">
        <f>+'DATOS EST PATR'!A1</f>
        <v>AFIC - Ejercicios de autoevaluación 6 y 8</v>
      </c>
    </row>
    <row r="2" ht="12.75">
      <c r="A2" s="34" t="str">
        <f>+'DATOS EST PATR'!A2</f>
        <v>DISCO S.A.: FLUJO DE FONDOS Y CAPITAL DE TRABAJO</v>
      </c>
    </row>
    <row r="3" ht="12.75">
      <c r="A3" s="2"/>
    </row>
    <row r="4" ht="12.75">
      <c r="A4" s="14" t="s">
        <v>34</v>
      </c>
    </row>
    <row r="5" spans="1:7" ht="12.75">
      <c r="A5" s="15"/>
      <c r="B5" s="16">
        <v>1995</v>
      </c>
      <c r="C5" s="16">
        <v>1996</v>
      </c>
      <c r="D5" s="16">
        <v>1997</v>
      </c>
      <c r="E5" s="16">
        <v>1998</v>
      </c>
      <c r="F5" s="16">
        <v>1999</v>
      </c>
      <c r="G5" s="16">
        <v>2000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7" width="7.7109375" style="0" customWidth="1"/>
  </cols>
  <sheetData>
    <row r="1" ht="12.75">
      <c r="A1" s="34" t="str">
        <f>+'DATOS EST PATR'!A1</f>
        <v>AFIC - Ejercicios de autoevaluación 6 y 8</v>
      </c>
    </row>
    <row r="2" ht="12.75">
      <c r="A2" s="34" t="str">
        <f>+'DATOS EST PATR'!A2</f>
        <v>DISCO S.A.: FLUJO DE FONDOS Y CAPITAL DE TRABAJO</v>
      </c>
    </row>
    <row r="4" ht="12.75">
      <c r="A4" s="14" t="s">
        <v>35</v>
      </c>
    </row>
    <row r="5" spans="1:7" ht="12.75">
      <c r="A5" s="15"/>
      <c r="B5" s="16">
        <v>1995</v>
      </c>
      <c r="C5" s="16">
        <v>1996</v>
      </c>
      <c r="D5" s="16">
        <v>1997</v>
      </c>
      <c r="E5" s="16">
        <v>1998</v>
      </c>
      <c r="F5" s="16">
        <v>1999</v>
      </c>
      <c r="G5" s="16">
        <v>2000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7" width="7.7109375" style="0" customWidth="1"/>
  </cols>
  <sheetData>
    <row r="1" ht="12.75">
      <c r="A1" s="34" t="str">
        <f>+'DATOS EST PATR'!A1</f>
        <v>AFIC - Ejercicios de autoevaluación 6 y 8</v>
      </c>
    </row>
    <row r="2" ht="12.75">
      <c r="A2" s="34" t="str">
        <f>+'DATOS EST PATR'!A2</f>
        <v>DISCO S.A.: FLUJO DE FONDOS Y CAPITAL DE TRABAJO</v>
      </c>
    </row>
    <row r="4" ht="12.75">
      <c r="A4" s="14" t="s">
        <v>45</v>
      </c>
    </row>
    <row r="5" spans="1:7" ht="12.75">
      <c r="A5" s="15"/>
      <c r="B5" s="16">
        <v>1995</v>
      </c>
      <c r="C5" s="16">
        <v>1996</v>
      </c>
      <c r="D5" s="16">
        <v>1997</v>
      </c>
      <c r="E5" s="16">
        <v>1998</v>
      </c>
      <c r="F5" s="16">
        <v>1999</v>
      </c>
      <c r="G5" s="16">
        <v>2000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65.7109375" style="0" customWidth="1"/>
  </cols>
  <sheetData>
    <row r="1" ht="12.75">
      <c r="A1" s="34" t="str">
        <f>+'DATOS EST PATR'!A1</f>
        <v>AFIC - Ejercicios de autoevaluación 6 y 8</v>
      </c>
    </row>
    <row r="2" ht="12.75">
      <c r="A2" s="34" t="str">
        <f>+'DATOS EST PATR'!A2</f>
        <v>DISCO S.A.: FLUJO DE FONDOS Y CAPITAL DE TRABAJO</v>
      </c>
    </row>
    <row r="4" ht="12.75">
      <c r="B4" s="8" t="s">
        <v>37</v>
      </c>
    </row>
    <row r="5" ht="13.5" thickBot="1"/>
    <row r="6" spans="1:2" ht="24.75" thickBot="1">
      <c r="A6" s="6" t="s">
        <v>4</v>
      </c>
      <c r="B6" s="7"/>
    </row>
    <row r="8" ht="25.5">
      <c r="B8" s="8" t="s">
        <v>38</v>
      </c>
    </row>
    <row r="9" ht="13.5" thickBot="1"/>
    <row r="10" spans="1:2" ht="24.75" thickBot="1">
      <c r="A10" s="6" t="s">
        <v>4</v>
      </c>
      <c r="B10" s="7"/>
    </row>
    <row r="12" ht="38.25">
      <c r="B12" s="8" t="s">
        <v>39</v>
      </c>
    </row>
    <row r="13" ht="13.5" thickBot="1"/>
    <row r="14" spans="1:2" ht="24.75" thickBot="1">
      <c r="A14" s="6" t="s">
        <v>4</v>
      </c>
      <c r="B14" s="7"/>
    </row>
    <row r="16" ht="12.75">
      <c r="B16" s="8" t="s">
        <v>36</v>
      </c>
    </row>
    <row r="17" ht="13.5" thickBot="1"/>
    <row r="18" spans="1:2" ht="24.75" thickBot="1">
      <c r="A18" s="6" t="s">
        <v>4</v>
      </c>
      <c r="B18" s="7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2001-03-20T22:35:19Z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