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CRECIMIENTO" sheetId="1" r:id="rId1"/>
    <sheet name="DATOS" sheetId="2" r:id="rId2"/>
    <sheet name="ANALISIS" sheetId="3" r:id="rId3"/>
    <sheet name="CALCULOS" sheetId="4" r:id="rId4"/>
    <sheet name="RESPUESTAS" sheetId="5" r:id="rId5"/>
    <sheet name="Hoja5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<sst xmlns="http://schemas.openxmlformats.org/spreadsheetml/2006/main" count="40" uniqueCount="33">
  <si>
    <t>Manual de Estudio Programado</t>
  </si>
  <si>
    <t>ANALISIS FINANCIERO CON</t>
  </si>
  <si>
    <t>INFORMACION CONTABLE</t>
  </si>
  <si>
    <t>Carrera de Licenciado en Administración</t>
  </si>
  <si>
    <t>Escriba su respuesta</t>
  </si>
  <si>
    <t>Ventas</t>
  </si>
  <si>
    <t>Ganancia ordinaria</t>
  </si>
  <si>
    <t>Facultad de Ciencias Económicas - U.N.Cuyo</t>
  </si>
  <si>
    <t>Ricardo A. Fornero</t>
  </si>
  <si>
    <t>Planilla de apoyo para la solución del</t>
  </si>
  <si>
    <t>Datos para solución en las hojas siguientes</t>
  </si>
  <si>
    <t>EJERCICIO DE AUTOEVALUACION</t>
  </si>
  <si>
    <t>Pasivo operativo</t>
  </si>
  <si>
    <t>Pasivo financiero</t>
  </si>
  <si>
    <t>Los datos tienen una protección simple para prevenir el borrado accidental</t>
  </si>
  <si>
    <t>AFIC - Ejercicio de autoevaluación 9</t>
  </si>
  <si>
    <t>9  Crecimiento sostenible</t>
  </si>
  <si>
    <t>Crecimiento sostenible</t>
  </si>
  <si>
    <t>Activo operativo</t>
  </si>
  <si>
    <t>AON</t>
  </si>
  <si>
    <t>Patrimonio</t>
  </si>
  <si>
    <t>Ganancia operativa</t>
  </si>
  <si>
    <t>Costo pasivo financiero</t>
  </si>
  <si>
    <t>Rendimiento patrimonio inicial</t>
  </si>
  <si>
    <t>Coeficiente dividendos</t>
  </si>
  <si>
    <t>Crecimiento autosustentado</t>
  </si>
  <si>
    <t>Crecimiento de ventas</t>
  </si>
  <si>
    <t>2000*</t>
  </si>
  <si>
    <t>2001*</t>
  </si>
  <si>
    <t>Dividendos</t>
  </si>
  <si>
    <t>Activo operativo neto</t>
  </si>
  <si>
    <t>Consecuencias de que el aumento de ventas haya sido distinto a la tasa de crecimiento sostenible</t>
  </si>
  <si>
    <t>Condiciones de la tasa de crecimiento sostenible de ventas calculada para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</si>
</sst>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color indexed="17"/>
      <name val="Bookman Old Style"/>
      <family val="1"/>
    </font>
    <font>
      <b/>
      <sz val="14"/>
      <color indexed="53"/>
      <name val="Bookman Old Style"/>
      <family val="1"/>
    </font>
    <font>
      <b/>
      <sz val="12"/>
      <color indexed="53"/>
      <name val="Bookman Old Style"/>
      <family val="1"/>
    </font>
    <font>
      <b/>
      <i/>
      <sz val="8"/>
      <name val="Arial"/>
      <family val="2"/>
    </font>
    <font>
      <b/>
      <i/>
      <sz val="10"/>
      <color indexed="17"/>
      <name val="Arial"/>
      <family val="2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5" fillId="0" borderId="0" xfId="0" applyFont="1" applyAlignment="1">
      <alignment horizontal="right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4" xfId="15" applyNumberFormat="1" applyBorder="1" applyAlignment="1">
      <alignment/>
    </xf>
    <xf numFmtId="164" fontId="0" fillId="0" borderId="5" xfId="15" applyNumberFormat="1" applyBorder="1" applyAlignment="1">
      <alignment/>
    </xf>
    <xf numFmtId="0" fontId="2" fillId="0" borderId="2" xfId="0" applyFont="1" applyBorder="1" applyAlignment="1">
      <alignment/>
    </xf>
    <xf numFmtId="165" fontId="0" fillId="0" borderId="4" xfId="19" applyNumberFormat="1" applyBorder="1" applyAlignment="1">
      <alignment/>
    </xf>
    <xf numFmtId="43" fontId="0" fillId="0" borderId="4" xfId="15" applyBorder="1" applyAlignment="1">
      <alignment/>
    </xf>
    <xf numFmtId="165" fontId="0" fillId="0" borderId="5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H\An%20Financiero\Ejem%20y%20Ejerc\Financiar%20Crec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4.7109375" style="0" customWidth="1"/>
    <col min="2" max="4" width="8.7109375" style="0" customWidth="1"/>
  </cols>
  <sheetData>
    <row r="1" ht="12.75">
      <c r="A1" s="4" t="s">
        <v>7</v>
      </c>
    </row>
    <row r="2" ht="12.75">
      <c r="A2" s="4" t="s">
        <v>3</v>
      </c>
    </row>
    <row r="3" s="5" customFormat="1" ht="6.75" customHeight="1">
      <c r="A3"/>
    </row>
    <row r="4" ht="6.75" customHeight="1"/>
    <row r="5" ht="18">
      <c r="A5" s="14" t="s">
        <v>1</v>
      </c>
    </row>
    <row r="6" ht="18">
      <c r="A6" s="14" t="s">
        <v>2</v>
      </c>
    </row>
    <row r="7" ht="15.75">
      <c r="A7" s="15" t="s">
        <v>0</v>
      </c>
    </row>
    <row r="8" ht="12.75">
      <c r="A8" s="5"/>
    </row>
    <row r="9" s="5" customFormat="1" ht="12.75">
      <c r="A9" s="16" t="s">
        <v>8</v>
      </c>
    </row>
    <row r="10" s="5" customFormat="1" ht="11.25">
      <c r="A10" s="17"/>
    </row>
    <row r="11" ht="12.75">
      <c r="A11" s="1" t="s">
        <v>9</v>
      </c>
    </row>
    <row r="12" ht="15.75">
      <c r="A12" s="13" t="s">
        <v>11</v>
      </c>
    </row>
    <row r="13" ht="15.75">
      <c r="A13" s="13" t="s">
        <v>16</v>
      </c>
    </row>
    <row r="14" ht="19.5" customHeight="1">
      <c r="A14" s="18" t="s">
        <v>10</v>
      </c>
    </row>
    <row r="15" ht="9.75" customHeight="1">
      <c r="A15" s="22" t="s">
        <v>14</v>
      </c>
    </row>
    <row r="16" ht="15.75">
      <c r="A16" s="19">
        <v>2002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11" customWidth="1"/>
    <col min="2" max="23" width="8.7109375" style="11" customWidth="1"/>
    <col min="24" max="16384" width="11.421875" style="11" customWidth="1"/>
  </cols>
  <sheetData>
    <row r="1" spans="1:6" ht="12.75">
      <c r="A1" s="21" t="s">
        <v>15</v>
      </c>
      <c r="B1" s="12"/>
      <c r="C1" s="12"/>
      <c r="D1" s="12"/>
      <c r="E1" s="12"/>
      <c r="F1" s="12"/>
    </row>
    <row r="2" spans="1:6" ht="12.75">
      <c r="A2" s="21" t="s">
        <v>17</v>
      </c>
      <c r="B2" s="12"/>
      <c r="C2" s="12"/>
      <c r="D2" s="12"/>
      <c r="E2" s="12"/>
      <c r="F2" s="12"/>
    </row>
    <row r="3" spans="1:6" ht="12.75">
      <c r="A3" s="12"/>
      <c r="B3" s="12"/>
      <c r="C3" s="12"/>
      <c r="D3" s="12"/>
      <c r="E3" s="12"/>
      <c r="F3" s="12"/>
    </row>
    <row r="4" spans="1:5" ht="12.75">
      <c r="A4" s="23"/>
      <c r="B4" s="24">
        <v>1998</v>
      </c>
      <c r="C4" s="24">
        <v>1999</v>
      </c>
      <c r="D4" s="24">
        <v>2000</v>
      </c>
      <c r="E4" s="24">
        <v>2001</v>
      </c>
    </row>
    <row r="5" spans="1:5" ht="12.75">
      <c r="A5" s="25" t="s">
        <v>18</v>
      </c>
      <c r="B5" s="25">
        <v>155</v>
      </c>
      <c r="C5" s="25">
        <v>195</v>
      </c>
      <c r="D5" s="25">
        <v>243</v>
      </c>
      <c r="E5" s="25">
        <v>295</v>
      </c>
    </row>
    <row r="6" spans="1:5" ht="12.75">
      <c r="A6" s="25" t="s">
        <v>12</v>
      </c>
      <c r="B6" s="25">
        <v>65</v>
      </c>
      <c r="C6" s="25">
        <v>75</v>
      </c>
      <c r="D6" s="25">
        <v>105</v>
      </c>
      <c r="E6" s="25">
        <v>138</v>
      </c>
    </row>
    <row r="7" spans="1:5" ht="12.75">
      <c r="A7" s="25" t="s">
        <v>30</v>
      </c>
      <c r="B7" s="25">
        <f>+B5-B6</f>
        <v>90</v>
      </c>
      <c r="C7" s="25">
        <f>+C5-C6</f>
        <v>120</v>
      </c>
      <c r="D7" s="25">
        <f>+D5-D6</f>
        <v>138</v>
      </c>
      <c r="E7" s="25">
        <f>+E5-E6</f>
        <v>157</v>
      </c>
    </row>
    <row r="8" spans="1:5" ht="12.75">
      <c r="A8" s="25" t="s">
        <v>13</v>
      </c>
      <c r="B8" s="25">
        <v>20</v>
      </c>
      <c r="C8" s="25">
        <v>36</v>
      </c>
      <c r="D8" s="25">
        <v>40</v>
      </c>
      <c r="E8" s="25">
        <v>45</v>
      </c>
    </row>
    <row r="9" spans="1:5" ht="12.75">
      <c r="A9" s="26" t="s">
        <v>20</v>
      </c>
      <c r="B9" s="26">
        <f>+B5-B6-B8</f>
        <v>70</v>
      </c>
      <c r="C9" s="26">
        <f>+C5-C6-C8</f>
        <v>84</v>
      </c>
      <c r="D9" s="26">
        <f>+D5-D6-D8</f>
        <v>98</v>
      </c>
      <c r="E9" s="26">
        <f>+E5-E6-E8</f>
        <v>112</v>
      </c>
    </row>
    <row r="10" spans="1:5" ht="12.75">
      <c r="A10" s="25" t="s">
        <v>5</v>
      </c>
      <c r="B10" s="25">
        <v>350</v>
      </c>
      <c r="C10" s="25">
        <v>445</v>
      </c>
      <c r="D10" s="25">
        <v>543</v>
      </c>
      <c r="E10" s="25">
        <v>670</v>
      </c>
    </row>
    <row r="11" spans="1:5" ht="12.75">
      <c r="A11" s="25" t="s">
        <v>21</v>
      </c>
      <c r="B11" s="25">
        <v>15</v>
      </c>
      <c r="C11" s="25">
        <v>19</v>
      </c>
      <c r="D11" s="25">
        <v>22</v>
      </c>
      <c r="E11" s="25">
        <v>25</v>
      </c>
    </row>
    <row r="12" spans="1:5" ht="12.75">
      <c r="A12" s="25" t="s">
        <v>22</v>
      </c>
      <c r="B12" s="25">
        <v>2</v>
      </c>
      <c r="C12" s="25">
        <v>4</v>
      </c>
      <c r="D12" s="25">
        <v>5</v>
      </c>
      <c r="E12" s="25">
        <v>6</v>
      </c>
    </row>
    <row r="13" spans="1:5" ht="12.75">
      <c r="A13" s="26" t="s">
        <v>6</v>
      </c>
      <c r="B13" s="26">
        <f>+B11-B12</f>
        <v>13</v>
      </c>
      <c r="C13" s="26">
        <f>+C11-C12</f>
        <v>15</v>
      </c>
      <c r="D13" s="26">
        <f>+D11-D12</f>
        <v>17</v>
      </c>
      <c r="E13" s="26">
        <f>+E11-E12</f>
        <v>19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11.421875" defaultRowHeight="12.75"/>
  <cols>
    <col min="1" max="1" width="32.7109375" style="11" customWidth="1"/>
    <col min="2" max="6" width="8.7109375" style="11" customWidth="1"/>
    <col min="7" max="16384" width="11.421875" style="11" customWidth="1"/>
  </cols>
  <sheetData>
    <row r="1" spans="1:6" ht="12.75">
      <c r="A1" s="21" t="str">
        <f>+DATOS!A1</f>
        <v>AFIC - Ejercicio de autoevaluación 9</v>
      </c>
      <c r="B1" s="12"/>
      <c r="C1" s="12"/>
      <c r="D1" s="12"/>
      <c r="E1" s="12"/>
      <c r="F1" s="12"/>
    </row>
    <row r="2" spans="1:6" ht="12.75">
      <c r="A2" s="21" t="str">
        <f>+DATOS!A2</f>
        <v>Crecimiento sostenible</v>
      </c>
      <c r="B2" s="12"/>
      <c r="C2" s="12"/>
      <c r="D2" s="12"/>
      <c r="E2" s="12"/>
      <c r="F2" s="12"/>
    </row>
    <row r="3" spans="1:6" ht="12.75">
      <c r="A3" s="6"/>
      <c r="B3" s="12"/>
      <c r="C3" s="12"/>
      <c r="D3" s="12"/>
      <c r="E3" s="12"/>
      <c r="F3" s="12"/>
    </row>
    <row r="4" spans="1:6" ht="12.75">
      <c r="A4" s="23"/>
      <c r="B4" s="29">
        <v>1999</v>
      </c>
      <c r="C4" s="29">
        <v>2000</v>
      </c>
      <c r="D4" s="29">
        <v>2001</v>
      </c>
      <c r="E4"/>
      <c r="F4"/>
    </row>
    <row r="5" spans="1:6" ht="12.75">
      <c r="A5" s="25" t="s">
        <v>23</v>
      </c>
      <c r="B5" s="30">
        <f>+DATOS!C13/DATOS!B9</f>
        <v>0.21428571428571427</v>
      </c>
      <c r="C5" s="30">
        <f>+DATOS!D13/DATOS!C9</f>
        <v>0.20238095238095238</v>
      </c>
      <c r="D5" s="30">
        <f>+DATOS!E13/DATOS!D9</f>
        <v>0.19387755102040816</v>
      </c>
      <c r="E5"/>
      <c r="F5"/>
    </row>
    <row r="6" spans="1:6" ht="12.75">
      <c r="A6" s="25" t="s">
        <v>24</v>
      </c>
      <c r="B6" s="31">
        <f>+B19/B18</f>
        <v>0.06666666666666667</v>
      </c>
      <c r="C6" s="31">
        <f>+D19/D18</f>
        <v>0.17647058823529413</v>
      </c>
      <c r="D6" s="31">
        <f>+F19/F18</f>
        <v>0.2631578947368421</v>
      </c>
      <c r="E6"/>
      <c r="F6"/>
    </row>
    <row r="7" spans="1:6" ht="12.75">
      <c r="A7" s="25" t="s">
        <v>25</v>
      </c>
      <c r="B7" s="30">
        <f>+B5*(1-B6)</f>
        <v>0.19999999999999998</v>
      </c>
      <c r="C7" s="30">
        <f>+C5*(1-C6)</f>
        <v>0.16666666666666666</v>
      </c>
      <c r="D7" s="30">
        <f>+D5*(1-D6)</f>
        <v>0.14285714285714288</v>
      </c>
      <c r="E7"/>
      <c r="F7"/>
    </row>
    <row r="8" spans="1:6" ht="12.75">
      <c r="A8" s="26" t="s">
        <v>26</v>
      </c>
      <c r="B8" s="32">
        <f>+DATOS!C10/DATOS!B10-1</f>
        <v>0.27142857142857135</v>
      </c>
      <c r="C8" s="32">
        <f>+DATOS!D10/DATOS!C10-1</f>
        <v>0.2202247191011235</v>
      </c>
      <c r="D8" s="32">
        <f>+DATOS!E10/DATOS!D10-1</f>
        <v>0.2338858195211786</v>
      </c>
      <c r="E8"/>
      <c r="F8"/>
    </row>
    <row r="9" spans="1:6" ht="12.75">
      <c r="A9"/>
      <c r="B9"/>
      <c r="C9"/>
      <c r="D9"/>
      <c r="E9"/>
      <c r="F9"/>
    </row>
    <row r="10" spans="1:6" ht="12.75">
      <c r="A10"/>
      <c r="B10"/>
      <c r="C10"/>
      <c r="D10"/>
      <c r="E10"/>
      <c r="F10"/>
    </row>
    <row r="11" spans="1:6" ht="12.75">
      <c r="A11" s="23"/>
      <c r="B11" s="24">
        <v>1999</v>
      </c>
      <c r="C11" s="24" t="s">
        <v>27</v>
      </c>
      <c r="D11" s="24">
        <v>2000</v>
      </c>
      <c r="E11" s="24" t="s">
        <v>28</v>
      </c>
      <c r="F11" s="24">
        <v>2001</v>
      </c>
    </row>
    <row r="12" spans="1:6" ht="12.75">
      <c r="A12" s="25" t="s">
        <v>19</v>
      </c>
      <c r="B12" s="25">
        <f>+DATOS!C7</f>
        <v>120</v>
      </c>
      <c r="C12" s="27">
        <f>+B12*(1+B7)</f>
        <v>144</v>
      </c>
      <c r="D12" s="25">
        <f>+DATOS!D7</f>
        <v>138</v>
      </c>
      <c r="E12" s="27">
        <f>+D12*(1+C7)</f>
        <v>161</v>
      </c>
      <c r="F12" s="25">
        <f>+DATOS!E7</f>
        <v>157</v>
      </c>
    </row>
    <row r="13" spans="1:6" ht="12.75">
      <c r="A13" s="25" t="s">
        <v>13</v>
      </c>
      <c r="B13" s="25">
        <f>+DATOS!C8</f>
        <v>36</v>
      </c>
      <c r="C13" s="27">
        <f>+B13*(1+B7)</f>
        <v>43.199999999999996</v>
      </c>
      <c r="D13" s="25">
        <f>+DATOS!D8</f>
        <v>40</v>
      </c>
      <c r="E13" s="27">
        <f>+D13*(1+C7)</f>
        <v>46.66666666666667</v>
      </c>
      <c r="F13" s="25">
        <f>+DATOS!E8</f>
        <v>45</v>
      </c>
    </row>
    <row r="14" spans="1:6" ht="12.75">
      <c r="A14" s="26" t="s">
        <v>20</v>
      </c>
      <c r="B14" s="26">
        <f>+B12-B13</f>
        <v>84</v>
      </c>
      <c r="C14" s="28">
        <f>+B14+C18-C19</f>
        <v>100.8</v>
      </c>
      <c r="D14" s="26">
        <f>+DATOS!D9</f>
        <v>98</v>
      </c>
      <c r="E14" s="28">
        <f>+D14+E18-E19</f>
        <v>114.33333333333334</v>
      </c>
      <c r="F14" s="26">
        <f>+DATOS!E9</f>
        <v>112</v>
      </c>
    </row>
    <row r="15" spans="1:6" ht="12.75">
      <c r="A15" s="25" t="s">
        <v>5</v>
      </c>
      <c r="B15" s="25">
        <f>+DATOS!C10</f>
        <v>445</v>
      </c>
      <c r="C15" s="27">
        <f>+B15*(1+B7)</f>
        <v>534</v>
      </c>
      <c r="D15" s="25">
        <f>+DATOS!D10</f>
        <v>543</v>
      </c>
      <c r="E15" s="27">
        <f>+D15*(1+C7)</f>
        <v>633.5</v>
      </c>
      <c r="F15" s="25">
        <f>+DATOS!E10</f>
        <v>670</v>
      </c>
    </row>
    <row r="16" spans="1:6" ht="12.75">
      <c r="A16" s="25" t="s">
        <v>21</v>
      </c>
      <c r="B16" s="25">
        <f>+DATOS!C11</f>
        <v>19</v>
      </c>
      <c r="C16" s="27">
        <f>+B16*(1+B7)</f>
        <v>22.8</v>
      </c>
      <c r="D16" s="25">
        <f>+DATOS!D11</f>
        <v>22</v>
      </c>
      <c r="E16" s="27">
        <f>+D16*(1+C7)</f>
        <v>25.666666666666668</v>
      </c>
      <c r="F16" s="25">
        <f>+DATOS!E11</f>
        <v>25</v>
      </c>
    </row>
    <row r="17" spans="1:6" ht="12.75">
      <c r="A17" s="25" t="s">
        <v>22</v>
      </c>
      <c r="B17" s="25">
        <f>+DATOS!C12</f>
        <v>4</v>
      </c>
      <c r="C17" s="27">
        <f>+B17*(1+B7)</f>
        <v>4.8</v>
      </c>
      <c r="D17" s="25">
        <f>+DATOS!D12</f>
        <v>5</v>
      </c>
      <c r="E17" s="27">
        <f>+D17*(1+C7)</f>
        <v>5.833333333333334</v>
      </c>
      <c r="F17" s="25">
        <f>+DATOS!E12</f>
        <v>6</v>
      </c>
    </row>
    <row r="18" spans="1:6" ht="12.75">
      <c r="A18" s="26" t="s">
        <v>6</v>
      </c>
      <c r="B18" s="26">
        <f>+DATOS!C13</f>
        <v>15</v>
      </c>
      <c r="C18" s="28">
        <f>+C16-C17</f>
        <v>18</v>
      </c>
      <c r="D18" s="26">
        <f>+DATOS!D13</f>
        <v>17</v>
      </c>
      <c r="E18" s="28">
        <f>+E16-E17</f>
        <v>19.833333333333336</v>
      </c>
      <c r="F18" s="26">
        <f>+DATOS!E13</f>
        <v>19</v>
      </c>
    </row>
    <row r="19" spans="1:6" ht="12.75">
      <c r="A19" s="26" t="s">
        <v>29</v>
      </c>
      <c r="B19" s="26">
        <f>+DATOS!B9+DATOS!C13-DATOS!C9</f>
        <v>1</v>
      </c>
      <c r="C19" s="28">
        <f>+C18*B6</f>
        <v>1.2</v>
      </c>
      <c r="D19" s="26">
        <f>+B14+D18-D14</f>
        <v>3</v>
      </c>
      <c r="E19" s="28">
        <f>+E18*C6</f>
        <v>3.5000000000000004</v>
      </c>
      <c r="F19" s="26">
        <f>+D14+F18-F14</f>
        <v>5</v>
      </c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6" width="8.7109375" style="0" customWidth="1"/>
  </cols>
  <sheetData>
    <row r="1" ht="12.75">
      <c r="A1" s="20" t="str">
        <f>+DATOS!A1</f>
        <v>AFIC - Ejercicio de autoevaluación 9</v>
      </c>
    </row>
    <row r="2" ht="12.75">
      <c r="A2" s="20" t="str">
        <f>+DATOS!A2</f>
        <v>Crecimiento sostenible</v>
      </c>
    </row>
    <row r="3" ht="12.75">
      <c r="A3" s="2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2" sqref="B12"/>
    </sheetView>
  </sheetViews>
  <sheetFormatPr defaultColWidth="11.421875" defaultRowHeight="12.75"/>
  <cols>
    <col min="1" max="1" width="9.7109375" style="0" customWidth="1"/>
    <col min="2" max="2" width="65.7109375" style="0" customWidth="1"/>
  </cols>
  <sheetData>
    <row r="1" ht="12.75">
      <c r="A1" s="20" t="str">
        <f>+DATOS!A1</f>
        <v>AFIC - Ejercicio de autoevaluación 9</v>
      </c>
    </row>
    <row r="2" ht="12.75">
      <c r="A2" s="20" t="str">
        <f>+DATOS!A2</f>
        <v>Crecimiento sostenible</v>
      </c>
    </row>
    <row r="4" ht="25.5">
      <c r="B4" s="10" t="s">
        <v>31</v>
      </c>
    </row>
    <row r="5" ht="13.5" thickBot="1"/>
    <row r="6" spans="1:2" ht="24.75" thickBot="1">
      <c r="A6" s="7" t="s">
        <v>4</v>
      </c>
      <c r="B6" s="8"/>
    </row>
    <row r="7" spans="1:2" ht="12.75">
      <c r="A7" s="3"/>
      <c r="B7" s="9"/>
    </row>
    <row r="8" ht="25.5">
      <c r="B8" s="10" t="s">
        <v>32</v>
      </c>
    </row>
    <row r="9" ht="13.5" thickBot="1"/>
    <row r="10" spans="1:2" ht="24.75" thickBot="1">
      <c r="A10" s="7" t="s">
        <v>4</v>
      </c>
      <c r="B10" s="8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2001-03-20T22:35:19Z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