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UNSA\Seminario de Informatica 2016\"/>
    </mc:Choice>
  </mc:AlternateContent>
  <bookViews>
    <workbookView xWindow="240" yWindow="45" windowWidth="15480" windowHeight="7995" tabRatio="875"/>
  </bookViews>
  <sheets>
    <sheet name="Introducción" sheetId="2" r:id="rId1"/>
    <sheet name="DEFINICIONES" sheetId="21" r:id="rId2"/>
    <sheet name="FECHAS" sheetId="20" r:id="rId3"/>
  </sheets>
  <definedNames>
    <definedName name="BMbacktotop" localSheetId="0">Introducción!#REF!</definedName>
    <definedName name="NETO">#REF!</definedName>
    <definedName name="RAI">#REF!</definedName>
    <definedName name="xx">#REF!</definedName>
  </definedNames>
  <calcPr calcId="152511"/>
</workbook>
</file>

<file path=xl/calcChain.xml><?xml version="1.0" encoding="utf-8"?>
<calcChain xmlns="http://schemas.openxmlformats.org/spreadsheetml/2006/main">
  <c r="D103" i="20" l="1"/>
  <c r="D102" i="20"/>
  <c r="D31" i="21" l="1"/>
  <c r="D20" i="21"/>
  <c r="D18" i="21"/>
  <c r="D85" i="20"/>
  <c r="D84" i="20"/>
  <c r="D74" i="20"/>
  <c r="D73" i="20"/>
  <c r="D72" i="20"/>
  <c r="I64" i="20"/>
  <c r="B62" i="20"/>
  <c r="B60" i="20"/>
  <c r="C51" i="20"/>
  <c r="C50" i="20"/>
  <c r="C44" i="20"/>
  <c r="C43" i="20"/>
  <c r="C36" i="20"/>
  <c r="C35" i="20"/>
  <c r="B28" i="20"/>
  <c r="D22" i="20"/>
  <c r="D21" i="20"/>
  <c r="D18" i="20"/>
  <c r="D17" i="20"/>
  <c r="D14" i="20"/>
  <c r="D13" i="20"/>
</calcChain>
</file>

<file path=xl/sharedStrings.xml><?xml version="1.0" encoding="utf-8"?>
<sst xmlns="http://schemas.openxmlformats.org/spreadsheetml/2006/main" count="140" uniqueCount="116">
  <si>
    <t>Ejemplo:</t>
  </si>
  <si>
    <t>Fórmulas:</t>
  </si>
  <si>
    <t>Funciones:</t>
  </si>
  <si>
    <t>Introducción</t>
  </si>
  <si>
    <t>1) Definiciones.</t>
  </si>
  <si>
    <t>Microsoft Excel (versión 2007) admite el ingreso de fechas comprendidas en el periodo de 01/01/1900 al 31/12/9999.</t>
  </si>
  <si>
    <t>Si se ingresa dos digitos (en vez de cuatro) para el año comprendidos entre el 00 al 29, Microsof Excel asume que corresponden a los años 2000 a 2029.</t>
  </si>
  <si>
    <t>Si se ingresa dos digitos (en vez de cuatro) para el año comprendidos entre el 30 al 99, Microsof Excel asume que corresponden a los años 1930 a 1999.</t>
  </si>
  <si>
    <t>Para el manejo de fechas excel asocia a cada una de las fechas un número interno comprendido entre el 0 y el 2.958.465.</t>
  </si>
  <si>
    <t>Internamente el número 0 equivale a la fecha 01/01/1900, y el número 2.958.465 equivale al 31/12/9999.</t>
  </si>
  <si>
    <t>Para ingresar fechas es necesario indicar dos número para el día, dos para el mes y cuatro (o dos) para el año, separados por la barra común (/) o un guión medio (-).</t>
  </si>
  <si>
    <t>También se pueden escribir los nombres de los meses o sus abreviaturas de tres letras, entre los dígitos del día y del año.</t>
  </si>
  <si>
    <t>Al manejar internamente a las fechas como números enteros es fácil efectuar diferencias de fechas o sumar números a las fechas. Lo único a considerar es el formato de las celdas.</t>
  </si>
  <si>
    <t>Ejemplos:</t>
  </si>
  <si>
    <t>¿Cuántos días hay entre el 31/12/2013 y el 18/10/2013?</t>
  </si>
  <si>
    <t>Formato Fecha</t>
  </si>
  <si>
    <t>Formato General</t>
  </si>
  <si>
    <t>=B53-C53</t>
  </si>
  <si>
    <t>=B54-C54</t>
  </si>
  <si>
    <t>¿Qué fecha corresponde a un vencimiento a 60 días desde hoy?</t>
  </si>
  <si>
    <t>=B58+C58</t>
  </si>
  <si>
    <t>=B59+C59</t>
  </si>
  <si>
    <t>¿Cuántos días transcurrieron desde el inicio de año?</t>
  </si>
  <si>
    <t>=C63-B63</t>
  </si>
  <si>
    <t>=C64-B64</t>
  </si>
  <si>
    <t>DIA</t>
  </si>
  <si>
    <t>MES</t>
  </si>
  <si>
    <t>AÑO</t>
  </si>
  <si>
    <t>DIAS360</t>
  </si>
  <si>
    <t>AHORA</t>
  </si>
  <si>
    <t xml:space="preserve">Descripción de la función: Devuelve la fecha y hora actuales de la PC. </t>
  </si>
  <si>
    <t>Sintaxis: AHORA() - No requirere argumentos pero se deben poner los paréntesis.</t>
  </si>
  <si>
    <t>=AHORA()</t>
  </si>
  <si>
    <t>Funciones asociadas</t>
  </si>
  <si>
    <t>Sintaxis: DIA(número)</t>
  </si>
  <si>
    <t>=DIA(B73)</t>
  </si>
  <si>
    <t>=DIA(B74)</t>
  </si>
  <si>
    <t>Sintaxis: MES(número)</t>
  </si>
  <si>
    <t>=MES(B80)</t>
  </si>
  <si>
    <t>=MES(B81)</t>
  </si>
  <si>
    <t>Descripción de la función: Devuelve el número del mes correspondiente a una fecha o número entero correspondiente a una fecha. El resultado es un número entre 1 y 12.</t>
  </si>
  <si>
    <t>Descripción de la función: Devuelve el número del día correspondiente a una fecha o número entero correspondiente a una fecha.  El resultado es un número entre 1 y 31.</t>
  </si>
  <si>
    <t>Sintaxis: AÑO(número)</t>
  </si>
  <si>
    <t>=AÑO(B87)</t>
  </si>
  <si>
    <t>=AÑO(B88)</t>
  </si>
  <si>
    <t>Descripción de la función: Devuelve el número del mes correspondiente a una fecha o número entero correspondiente a una fecha. El resultado es un número entre 1900 y 9999.</t>
  </si>
  <si>
    <t>FECHA</t>
  </si>
  <si>
    <t>Sintaxis: FECHA(año;mes;día)</t>
  </si>
  <si>
    <t>número debe estar comprendido en el rango entre 1 y 2.958.465.</t>
  </si>
  <si>
    <t>Descripción de la función: Devuelve el número que representa la fecha</t>
  </si>
  <si>
    <t>año: corresponde a un número entre 0 y 9999.</t>
  </si>
  <si>
    <t>mes: corresponde a un número entre 1 y 12.</t>
  </si>
  <si>
    <t>día: corresponnde a un número entre 1 y 31.</t>
  </si>
  <si>
    <t>=FECHA(0;1;1)</t>
  </si>
  <si>
    <t>=FECHA(9999;12;31)</t>
  </si>
  <si>
    <t xml:space="preserve">Observación: no hace una validación de la cantidad de días del mes. Así =FECHA(2013;02;31) devuelve 03/03/2013: </t>
  </si>
  <si>
    <t>Según el diccionario de la Real Academia Española, una Fórmula es una Ecuación o regla que relaciona objetos matemáticos o cantidades.</t>
  </si>
  <si>
    <t>En Excel los objetos matemáticos o cantidades se pueden expresar ingresando directamente los números o las referencias a las celdas que contengan esos números.</t>
  </si>
  <si>
    <t>Para introducir una fórmula se debe ingresar el signo igual (=) y luego los números o referencias a las celdas que contengan números intercalados con los operadores matemáticos.</t>
  </si>
  <si>
    <t>Asimismo se puede ingresar una fórmula introduciendo el signo más (+) o el signo menos (-) en lugar del signo igual (=).</t>
  </si>
  <si>
    <t>La siguiente lista presenta los operadores matemáticos y su orden de jerarquía (orden de prelación).</t>
  </si>
  <si>
    <t>Jerarquía</t>
  </si>
  <si>
    <t>Operador
Matemático</t>
  </si>
  <si>
    <t>Nombre</t>
  </si>
  <si>
    <t>(   )</t>
  </si>
  <si>
    <t>Paréntesis</t>
  </si>
  <si>
    <t>%</t>
  </si>
  <si>
    <t>Porciento</t>
  </si>
  <si>
    <t>^</t>
  </si>
  <si>
    <t>Potencia</t>
  </si>
  <si>
    <t>*</t>
  </si>
  <si>
    <t>Multiplicación</t>
  </si>
  <si>
    <t>/</t>
  </si>
  <si>
    <t>División</t>
  </si>
  <si>
    <t>+</t>
  </si>
  <si>
    <t>Suma</t>
  </si>
  <si>
    <t>-</t>
  </si>
  <si>
    <t>Resta</t>
  </si>
  <si>
    <t>=B20+C20</t>
  </si>
  <si>
    <t>=6*7</t>
  </si>
  <si>
    <t>FIN.MES</t>
  </si>
  <si>
    <t>Una función es una fórmula especial, programada con anticipación, y que se escribe luego de un signo igual, o dentro de una fórmula u otra función.</t>
  </si>
  <si>
    <t>Las funciones tienen que seguir una estructura o sintaxis de escritura para definir los argumentos o valores de entrada que se especifican entre paréntesis y se separan con punto y coma.</t>
  </si>
  <si>
    <t>Las funciones en Excel están agrupadas por categorías: Financieras, Fecha y Hora, Matemáticas y Trigonométricas, Búsqueda y Referencia, Base de Datos, etc.</t>
  </si>
  <si>
    <t>=SUMA(rango), permite realizar una suma algebraica de los valores contenidos en el rango (conjunto de celdas).</t>
  </si>
  <si>
    <t>=SUMA(B32:D32)</t>
  </si>
  <si>
    <t>Descripción de la función: Devuelve el número del último día del mes, antes o después del número especificado de meses.</t>
  </si>
  <si>
    <t>Sintaxis: FIN.MES(fecha_inicial;meses)</t>
  </si>
  <si>
    <t>fecha_inicial: corresponde a una expresión fecha.</t>
  </si>
  <si>
    <t>meses: corresponde a un número que representa la cantidad de meses posteriores (positivo) o anteriores (negativos).</t>
  </si>
  <si>
    <t>=FIN.MES(B129;0)</t>
  </si>
  <si>
    <t>=FIN.MES(B130;6)</t>
  </si>
  <si>
    <t>=FIN.MES(B131;-6)</t>
  </si>
  <si>
    <t>fecha_inicial: es una fecha o referencia a una fecha.</t>
  </si>
  <si>
    <t>fecha_final: es una fecha o referencia a una fecha.</t>
  </si>
  <si>
    <t xml:space="preserve">método: falso u omitido se utiliza el sistema estadounidense o verdadeo se utiliza el sistema europeo. </t>
  </si>
  <si>
    <t>=DIAS360(B141;C141)</t>
  </si>
  <si>
    <t>=C142-B142</t>
  </si>
  <si>
    <r>
      <rPr>
        <u/>
        <sz val="11"/>
        <color theme="1"/>
        <rFont val="Calibri"/>
        <family val="2"/>
        <scheme val="minor"/>
      </rPr>
      <t xml:space="preserve">Descripción de la función: </t>
    </r>
    <r>
      <rPr>
        <sz val="11"/>
        <color theme="1"/>
        <rFont val="Calibri"/>
        <family val="2"/>
        <scheme val="minor"/>
      </rPr>
      <t>Devuelve la diferencia de dìas entre una fecha incial y final utilizando un año de 360 días o 12 meses de 30 días.</t>
    </r>
  </si>
  <si>
    <r>
      <rPr>
        <u/>
        <sz val="11"/>
        <color theme="1"/>
        <rFont val="Calibri"/>
        <family val="2"/>
        <scheme val="minor"/>
      </rPr>
      <t>Sintaxis:</t>
    </r>
    <r>
      <rPr>
        <sz val="11"/>
        <color theme="1"/>
        <rFont val="Calibri"/>
        <family val="2"/>
        <scheme val="minor"/>
      </rPr>
      <t xml:space="preserve"> DIAS360(fecha_inicial;fecha_final; método)</t>
    </r>
  </si>
  <si>
    <t>2) Fechas</t>
  </si>
  <si>
    <t>SIFECHA</t>
  </si>
  <si>
    <r>
      <rPr>
        <u/>
        <sz val="11"/>
        <color theme="1"/>
        <rFont val="Calibri"/>
        <family val="2"/>
        <scheme val="minor"/>
      </rPr>
      <t xml:space="preserve">Descripción de la función: </t>
    </r>
    <r>
      <rPr>
        <sz val="11"/>
        <color theme="1"/>
        <rFont val="Calibri"/>
        <family val="2"/>
        <scheme val="minor"/>
      </rPr>
      <t>Devuelve la diferencia de dìas, meses o años completos entre dos fechas.</t>
    </r>
  </si>
  <si>
    <r>
      <rPr>
        <u/>
        <sz val="11"/>
        <color theme="1"/>
        <rFont val="Calibri"/>
        <family val="2"/>
        <scheme val="minor"/>
      </rPr>
      <t>Sintaxis:</t>
    </r>
    <r>
      <rPr>
        <sz val="11"/>
        <color theme="1"/>
        <rFont val="Calibri"/>
        <family val="2"/>
        <scheme val="minor"/>
      </rPr>
      <t xml:space="preserve"> SIFECHA(fecha_inicial;fecha_final; intervalo)</t>
    </r>
  </si>
  <si>
    <t xml:space="preserve">intervalo: </t>
  </si>
  <si>
    <t>El argumento intervalo especifica la unidad de medida en la que Excel devolverá el resultado. Puede ser uno de los siguientes valores:</t>
  </si>
  <si>
    <t>"m" - meses. Número de meses completos entre fecha_1 y fecha_2.</t>
  </si>
  <si>
    <t>"d" - días. Número de días entre fecha_1 y fecha_2.</t>
  </si>
  <si>
    <t>"y" - años. Número de años completos entre fecha_1 y fecha_2.</t>
  </si>
  <si>
    <t>"ym" - meses excluyendo años. Número de meses entre fecha_1 y fecha_2, suponiendo que fecha_1 y fecha_2 son del mismo año.</t>
  </si>
  <si>
    <t>"yd" - días excluyendo años. Número de días entre fecha_2 y fecha_2, suponiendo que fecha_1 y fecha_2 son del mismo año.</t>
  </si>
  <si>
    <t>"md" - días excluyendo meses y años. Número de días entre fecha_2 y fecha_2, suponiendo que fecha_1 y fecha_2 son del mismo mes y del mismo año.</t>
  </si>
  <si>
    <t>=SIFECHA(B102;C102;"y")</t>
  </si>
  <si>
    <t>=SIFECHA(B103;C103;"m")</t>
  </si>
  <si>
    <t>2) Manejo de Fechas y Funciones asociadas en Excel.</t>
  </si>
  <si>
    <t>Fórmulas Funciones y Fechas en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</si>
</sst>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;[Red]&quot;$&quot;\ \-#,##0.00"/>
    <numFmt numFmtId="165" formatCode="General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2" fillId="0" borderId="0"/>
    <xf numFmtId="0" fontId="12" fillId="0" borderId="0"/>
  </cellStyleXfs>
  <cellXfs count="34">
    <xf numFmtId="0" fontId="0" fillId="0" borderId="0" xfId="0"/>
    <xf numFmtId="0" fontId="1" fillId="0" borderId="0" xfId="0" applyFont="1"/>
    <xf numFmtId="0" fontId="3" fillId="0" borderId="0" xfId="1" applyAlignment="1" applyProtection="1"/>
    <xf numFmtId="0" fontId="2" fillId="2" borderId="0" xfId="0" applyFont="1" applyFill="1"/>
    <xf numFmtId="0" fontId="0" fillId="0" borderId="0" xfId="0" applyNumberFormat="1"/>
    <xf numFmtId="0" fontId="6" fillId="0" borderId="0" xfId="0" applyFont="1"/>
    <xf numFmtId="0" fontId="7" fillId="0" borderId="0" xfId="0" applyFont="1"/>
    <xf numFmtId="14" fontId="0" fillId="0" borderId="0" xfId="0" applyNumberFormat="1"/>
    <xf numFmtId="15" fontId="0" fillId="0" borderId="0" xfId="0" applyNumberFormat="1"/>
    <xf numFmtId="0" fontId="0" fillId="0" borderId="0" xfId="0" quotePrefix="1"/>
    <xf numFmtId="1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quotePrefix="1" applyNumberFormat="1"/>
    <xf numFmtId="14" fontId="0" fillId="0" borderId="0" xfId="0" quotePrefix="1" applyNumberFormat="1" applyAlignment="1">
      <alignment horizontal="center"/>
    </xf>
    <xf numFmtId="0" fontId="0" fillId="0" borderId="0" xfId="0" quotePrefix="1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quotePrefix="1" applyFont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9" fillId="0" borderId="0" xfId="0" applyFont="1"/>
    <xf numFmtId="14" fontId="0" fillId="0" borderId="0" xfId="0" applyNumberFormat="1" applyAlignment="1">
      <alignment horizontal="center" vertical="center"/>
    </xf>
    <xf numFmtId="14" fontId="0" fillId="0" borderId="0" xfId="0" quotePrefix="1" applyNumberForma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4" fillId="0" borderId="0" xfId="0" applyFont="1" applyFill="1"/>
    <xf numFmtId="14" fontId="0" fillId="0" borderId="0" xfId="0" applyNumberFormat="1" applyAlignment="1">
      <alignment vertical="center"/>
    </xf>
    <xf numFmtId="164" fontId="5" fillId="2" borderId="1" xfId="0" quotePrefix="1" applyNumberFormat="1" applyFont="1" applyFill="1" applyBorder="1" applyAlignment="1">
      <alignment horizontal="left"/>
    </xf>
    <xf numFmtId="164" fontId="5" fillId="2" borderId="2" xfId="0" quotePrefix="1" applyNumberFormat="1" applyFont="1" applyFill="1" applyBorder="1" applyAlignment="1">
      <alignment horizontal="left"/>
    </xf>
    <xf numFmtId="164" fontId="5" fillId="2" borderId="3" xfId="0" quotePrefix="1" applyNumberFormat="1" applyFont="1" applyFill="1" applyBorder="1" applyAlignment="1">
      <alignment horizontal="left"/>
    </xf>
  </cellXfs>
  <cellStyles count="5">
    <cellStyle name="=C:\WINNT\SYSTEM32\COMMAND.COM 2" xfId="3"/>
    <cellStyle name="Hipervínculo" xfId="1" builtinId="8"/>
    <cellStyle name="Normal" xfId="0" builtinId="0"/>
    <cellStyle name="Normal 2" xfId="2"/>
    <cellStyle name="Norma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8"/>
  <sheetViews>
    <sheetView tabSelected="1" workbookViewId="0"/>
  </sheetViews>
  <sheetFormatPr baseColWidth="10" defaultRowHeight="15" x14ac:dyDescent="0.25"/>
  <cols>
    <col min="1" max="1" width="27.140625" customWidth="1"/>
    <col min="2" max="2" width="15.7109375" bestFit="1" customWidth="1"/>
    <col min="3" max="3" width="13.5703125" customWidth="1"/>
    <col min="4" max="4" width="17.85546875" customWidth="1"/>
    <col min="5" max="5" width="13.140625" customWidth="1"/>
    <col min="7" max="7" width="11.85546875" bestFit="1" customWidth="1"/>
  </cols>
  <sheetData>
    <row r="1" spans="1:2" ht="18.75" x14ac:dyDescent="0.3">
      <c r="A1" s="6" t="s">
        <v>115</v>
      </c>
    </row>
    <row r="3" spans="1:2" x14ac:dyDescent="0.25">
      <c r="A3" s="2" t="s">
        <v>4</v>
      </c>
    </row>
    <row r="5" spans="1:2" x14ac:dyDescent="0.25">
      <c r="A5" s="2" t="s">
        <v>100</v>
      </c>
    </row>
    <row r="7" spans="1:2" ht="15.75" x14ac:dyDescent="0.25">
      <c r="A7" s="2"/>
      <c r="B7" s="1"/>
    </row>
    <row r="8" spans="1:2" x14ac:dyDescent="0.25">
      <c r="A8" s="2"/>
    </row>
  </sheetData>
  <hyperlinks>
    <hyperlink ref="A3" location="DEFINICIONES!A1" display="1) Definiciones."/>
    <hyperlink ref="A5" location="FECHAS!A1" display="3) Fecha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O1" sqref="O1"/>
    </sheetView>
  </sheetViews>
  <sheetFormatPr baseColWidth="10" defaultRowHeight="15" x14ac:dyDescent="0.25"/>
  <cols>
    <col min="4" max="4" width="14.7109375" customWidth="1"/>
    <col min="15" max="15" width="16.85546875" customWidth="1"/>
  </cols>
  <sheetData>
    <row r="1" spans="1:15" ht="21" x14ac:dyDescent="0.35">
      <c r="A1" s="6" t="s">
        <v>4</v>
      </c>
      <c r="O1" s="29" t="s">
        <v>3</v>
      </c>
    </row>
    <row r="2" spans="1:15" ht="18.75" x14ac:dyDescent="0.3">
      <c r="A2" s="6" t="s">
        <v>1</v>
      </c>
      <c r="B2" s="1" t="s">
        <v>56</v>
      </c>
    </row>
    <row r="3" spans="1:15" x14ac:dyDescent="0.25">
      <c r="B3" t="s">
        <v>57</v>
      </c>
    </row>
    <row r="4" spans="1:15" x14ac:dyDescent="0.25">
      <c r="B4" t="s">
        <v>58</v>
      </c>
    </row>
    <row r="5" spans="1:15" x14ac:dyDescent="0.25">
      <c r="B5" t="s">
        <v>59</v>
      </c>
    </row>
    <row r="6" spans="1:15" x14ac:dyDescent="0.25">
      <c r="B6" t="s">
        <v>60</v>
      </c>
    </row>
    <row r="8" spans="1:15" ht="45" x14ac:dyDescent="0.25">
      <c r="B8" s="22" t="s">
        <v>61</v>
      </c>
      <c r="C8" s="23" t="s">
        <v>62</v>
      </c>
      <c r="D8" s="22" t="s">
        <v>63</v>
      </c>
    </row>
    <row r="9" spans="1:15" ht="21" x14ac:dyDescent="0.25">
      <c r="B9" s="19">
        <v>0</v>
      </c>
      <c r="C9" s="20" t="s">
        <v>64</v>
      </c>
      <c r="D9" s="19" t="s">
        <v>65</v>
      </c>
    </row>
    <row r="10" spans="1:15" ht="21" x14ac:dyDescent="0.25">
      <c r="B10" s="19">
        <v>1</v>
      </c>
      <c r="C10" s="20" t="s">
        <v>66</v>
      </c>
      <c r="D10" s="19" t="s">
        <v>67</v>
      </c>
    </row>
    <row r="11" spans="1:15" ht="21" x14ac:dyDescent="0.25">
      <c r="B11" s="19">
        <v>2</v>
      </c>
      <c r="C11" s="20" t="s">
        <v>68</v>
      </c>
      <c r="D11" s="19" t="s">
        <v>69</v>
      </c>
      <c r="I11" s="4"/>
    </row>
    <row r="12" spans="1:15" ht="21" x14ac:dyDescent="0.25">
      <c r="B12" s="19">
        <v>3</v>
      </c>
      <c r="C12" s="20" t="s">
        <v>70</v>
      </c>
      <c r="D12" s="19" t="s">
        <v>71</v>
      </c>
    </row>
    <row r="13" spans="1:15" ht="21" x14ac:dyDescent="0.25">
      <c r="B13" s="19">
        <v>3</v>
      </c>
      <c r="C13" s="20" t="s">
        <v>72</v>
      </c>
      <c r="D13" s="19" t="s">
        <v>73</v>
      </c>
    </row>
    <row r="14" spans="1:15" ht="21" x14ac:dyDescent="0.25">
      <c r="B14" s="19">
        <v>4</v>
      </c>
      <c r="C14" s="20" t="s">
        <v>74</v>
      </c>
      <c r="D14" s="19" t="s">
        <v>75</v>
      </c>
    </row>
    <row r="15" spans="1:15" ht="21" x14ac:dyDescent="0.25">
      <c r="B15" s="19">
        <v>4</v>
      </c>
      <c r="C15" s="20" t="s">
        <v>76</v>
      </c>
      <c r="D15" s="19" t="s">
        <v>77</v>
      </c>
    </row>
    <row r="17" spans="1:9" ht="15.75" thickBot="1" x14ac:dyDescent="0.3">
      <c r="A17" s="24" t="s">
        <v>13</v>
      </c>
    </row>
    <row r="18" spans="1:9" ht="29.25" thickBot="1" x14ac:dyDescent="0.5">
      <c r="B18" s="21"/>
      <c r="C18" s="21"/>
      <c r="D18" s="21">
        <f>6*7</f>
        <v>42</v>
      </c>
      <c r="E18" s="31" t="s">
        <v>79</v>
      </c>
      <c r="F18" s="32"/>
      <c r="G18" s="32"/>
      <c r="H18" s="32"/>
      <c r="I18" s="33"/>
    </row>
    <row r="19" spans="1:9" ht="21.75" thickBot="1" x14ac:dyDescent="0.4">
      <c r="B19" s="21"/>
      <c r="C19" s="21"/>
      <c r="D19" s="21"/>
    </row>
    <row r="20" spans="1:9" ht="29.25" thickBot="1" x14ac:dyDescent="0.5">
      <c r="B20" s="21">
        <v>10</v>
      </c>
      <c r="C20" s="21">
        <v>15</v>
      </c>
      <c r="D20" s="21">
        <f>B20+C20</f>
        <v>25</v>
      </c>
      <c r="E20" s="31" t="s">
        <v>78</v>
      </c>
      <c r="F20" s="32"/>
      <c r="G20" s="32"/>
      <c r="H20" s="32"/>
      <c r="I20" s="33"/>
    </row>
    <row r="22" spans="1:9" ht="18.75" x14ac:dyDescent="0.3">
      <c r="A22" s="6" t="s">
        <v>2</v>
      </c>
    </row>
    <row r="23" spans="1:9" x14ac:dyDescent="0.25">
      <c r="A23" s="24"/>
      <c r="B23" t="s">
        <v>81</v>
      </c>
    </row>
    <row r="24" spans="1:9" x14ac:dyDescent="0.25">
      <c r="A24" s="24"/>
      <c r="B24" t="s">
        <v>82</v>
      </c>
    </row>
    <row r="25" spans="1:9" x14ac:dyDescent="0.25">
      <c r="A25" s="24"/>
      <c r="B25" t="s">
        <v>83</v>
      </c>
    </row>
    <row r="27" spans="1:9" x14ac:dyDescent="0.25">
      <c r="A27" s="24" t="s">
        <v>13</v>
      </c>
    </row>
    <row r="28" spans="1:9" x14ac:dyDescent="0.25">
      <c r="B28" s="9" t="s">
        <v>84</v>
      </c>
    </row>
    <row r="30" spans="1:9" ht="21.75" thickBot="1" x14ac:dyDescent="0.4">
      <c r="B30" s="21">
        <v>10</v>
      </c>
      <c r="C30" s="21">
        <v>5</v>
      </c>
      <c r="D30" s="21">
        <v>8</v>
      </c>
    </row>
    <row r="31" spans="1:9" ht="29.25" thickBot="1" x14ac:dyDescent="0.5">
      <c r="B31" s="21"/>
      <c r="C31" s="21"/>
      <c r="D31" s="21">
        <f>SUM(B30:D30)</f>
        <v>23</v>
      </c>
      <c r="E31" s="31" t="s">
        <v>85</v>
      </c>
      <c r="F31" s="32"/>
      <c r="G31" s="32"/>
      <c r="H31" s="32"/>
      <c r="I31" s="33"/>
    </row>
  </sheetData>
  <mergeCells count="3">
    <mergeCell ref="E18:I18"/>
    <mergeCell ref="E20:I20"/>
    <mergeCell ref="E31:I31"/>
  </mergeCells>
  <hyperlinks>
    <hyperlink ref="O1" location="Introducción!A1" display="Introducción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workbookViewId="0">
      <selection activeCell="N1" sqref="N1"/>
    </sheetView>
  </sheetViews>
  <sheetFormatPr baseColWidth="10" defaultColWidth="0" defaultRowHeight="15" zeroHeight="1" x14ac:dyDescent="0.25"/>
  <cols>
    <col min="1" max="1" width="18.140625" customWidth="1"/>
    <col min="2" max="13" width="11.42578125" customWidth="1"/>
    <col min="14" max="14" width="18.140625" customWidth="1"/>
    <col min="15" max="15" width="11.42578125" customWidth="1"/>
    <col min="16" max="16384" width="11.42578125" hidden="1"/>
  </cols>
  <sheetData>
    <row r="1" spans="1:14" ht="21" x14ac:dyDescent="0.35">
      <c r="A1" s="6" t="s">
        <v>114</v>
      </c>
      <c r="N1" s="29" t="s">
        <v>3</v>
      </c>
    </row>
    <row r="2" spans="1:14" x14ac:dyDescent="0.25">
      <c r="A2" t="s">
        <v>5</v>
      </c>
    </row>
    <row r="3" spans="1:14" x14ac:dyDescent="0.25">
      <c r="A3" t="s">
        <v>10</v>
      </c>
    </row>
    <row r="4" spans="1:14" x14ac:dyDescent="0.25">
      <c r="A4" s="7" t="s">
        <v>6</v>
      </c>
      <c r="L4" s="7"/>
    </row>
    <row r="5" spans="1:14" x14ac:dyDescent="0.25">
      <c r="A5" s="7" t="s">
        <v>7</v>
      </c>
      <c r="L5" s="7"/>
    </row>
    <row r="6" spans="1:14" x14ac:dyDescent="0.25">
      <c r="A6" s="7" t="s">
        <v>11</v>
      </c>
      <c r="L6" s="7"/>
      <c r="M6" s="8"/>
      <c r="N6" s="8"/>
    </row>
    <row r="7" spans="1:14" x14ac:dyDescent="0.25">
      <c r="A7" s="7" t="s">
        <v>8</v>
      </c>
      <c r="L7" s="7"/>
      <c r="N7" s="8"/>
    </row>
    <row r="8" spans="1:14" x14ac:dyDescent="0.25">
      <c r="A8" t="s">
        <v>9</v>
      </c>
      <c r="E8" s="7"/>
    </row>
    <row r="9" spans="1:14" x14ac:dyDescent="0.25">
      <c r="A9" t="s">
        <v>12</v>
      </c>
    </row>
    <row r="10" spans="1:14" x14ac:dyDescent="0.25"/>
    <row r="11" spans="1:14" x14ac:dyDescent="0.25">
      <c r="A11" s="7" t="s">
        <v>0</v>
      </c>
    </row>
    <row r="12" spans="1:14" ht="15.75" thickBot="1" x14ac:dyDescent="0.3">
      <c r="A12" s="7" t="s">
        <v>14</v>
      </c>
      <c r="B12" s="7"/>
      <c r="D12" s="7"/>
    </row>
    <row r="13" spans="1:14" ht="29.25" thickBot="1" x14ac:dyDescent="0.5">
      <c r="A13" t="s">
        <v>15</v>
      </c>
      <c r="B13" s="10">
        <v>41639</v>
      </c>
      <c r="C13" s="10">
        <v>41565</v>
      </c>
      <c r="D13" s="11">
        <f>B13-C13</f>
        <v>74</v>
      </c>
      <c r="E13" s="31" t="s">
        <v>17</v>
      </c>
      <c r="F13" s="32"/>
      <c r="G13" s="32"/>
      <c r="H13" s="32"/>
      <c r="I13" s="33"/>
    </row>
    <row r="14" spans="1:14" ht="29.25" thickBot="1" x14ac:dyDescent="0.5">
      <c r="A14" t="s">
        <v>16</v>
      </c>
      <c r="B14" s="12">
        <v>41639</v>
      </c>
      <c r="C14" s="12">
        <v>41565</v>
      </c>
      <c r="D14" s="13">
        <f>B14-C14</f>
        <v>74</v>
      </c>
      <c r="E14" s="31" t="s">
        <v>18</v>
      </c>
      <c r="F14" s="32"/>
      <c r="G14" s="32"/>
      <c r="H14" s="32"/>
      <c r="I14" s="33"/>
    </row>
    <row r="15" spans="1:14" x14ac:dyDescent="0.25">
      <c r="B15" s="7"/>
      <c r="J15" s="8"/>
    </row>
    <row r="16" spans="1:14" ht="15.75" thickBot="1" x14ac:dyDescent="0.3">
      <c r="A16" t="s">
        <v>19</v>
      </c>
    </row>
    <row r="17" spans="1:9" ht="29.25" thickBot="1" x14ac:dyDescent="0.5">
      <c r="A17" t="s">
        <v>15</v>
      </c>
      <c r="B17" s="10">
        <v>41565</v>
      </c>
      <c r="C17" s="13">
        <v>60</v>
      </c>
      <c r="D17" s="15">
        <f>B17+C17</f>
        <v>41625</v>
      </c>
      <c r="E17" s="31" t="s">
        <v>20</v>
      </c>
      <c r="F17" s="32"/>
      <c r="G17" s="32"/>
      <c r="H17" s="32"/>
      <c r="I17" s="33"/>
    </row>
    <row r="18" spans="1:9" ht="29.25" thickBot="1" x14ac:dyDescent="0.5">
      <c r="A18" t="s">
        <v>16</v>
      </c>
      <c r="B18" s="12">
        <v>41565</v>
      </c>
      <c r="C18" s="12">
        <v>60</v>
      </c>
      <c r="D18" s="16">
        <f>B18+C18</f>
        <v>41625</v>
      </c>
      <c r="E18" s="31" t="s">
        <v>21</v>
      </c>
      <c r="F18" s="32"/>
      <c r="G18" s="32"/>
      <c r="H18" s="32"/>
      <c r="I18" s="33"/>
    </row>
    <row r="19" spans="1:9" x14ac:dyDescent="0.25">
      <c r="B19" s="13"/>
      <c r="C19" s="13"/>
      <c r="D19" s="13"/>
    </row>
    <row r="20" spans="1:9" ht="15.75" thickBot="1" x14ac:dyDescent="0.3">
      <c r="A20" t="s">
        <v>22</v>
      </c>
    </row>
    <row r="21" spans="1:9" ht="29.25" thickBot="1" x14ac:dyDescent="0.5">
      <c r="A21" t="s">
        <v>15</v>
      </c>
      <c r="B21" s="10">
        <v>41275</v>
      </c>
      <c r="C21" s="10">
        <v>41565</v>
      </c>
      <c r="D21" s="16">
        <f>C21-B21</f>
        <v>290</v>
      </c>
      <c r="E21" s="31" t="s">
        <v>23</v>
      </c>
      <c r="F21" s="32"/>
      <c r="G21" s="32"/>
      <c r="H21" s="32"/>
      <c r="I21" s="33"/>
    </row>
    <row r="22" spans="1:9" ht="29.25" thickBot="1" x14ac:dyDescent="0.5">
      <c r="A22" t="s">
        <v>16</v>
      </c>
      <c r="B22" s="12">
        <v>41275</v>
      </c>
      <c r="C22" s="12">
        <v>41565</v>
      </c>
      <c r="D22" s="16">
        <f>C22-B22</f>
        <v>290</v>
      </c>
      <c r="E22" s="31" t="s">
        <v>24</v>
      </c>
      <c r="F22" s="32"/>
      <c r="G22" s="32"/>
      <c r="H22" s="32"/>
      <c r="I22" s="33"/>
    </row>
    <row r="23" spans="1:9" x14ac:dyDescent="0.25">
      <c r="B23" s="12"/>
      <c r="C23" s="12"/>
      <c r="D23" s="16"/>
    </row>
    <row r="24" spans="1:9" ht="18.75" x14ac:dyDescent="0.3">
      <c r="A24" s="6" t="s">
        <v>33</v>
      </c>
    </row>
    <row r="25" spans="1:9" ht="21" x14ac:dyDescent="0.35">
      <c r="A25" s="3" t="s">
        <v>29</v>
      </c>
    </row>
    <row r="26" spans="1:9" x14ac:dyDescent="0.25">
      <c r="A26" t="s">
        <v>30</v>
      </c>
    </row>
    <row r="27" spans="1:9" ht="15.75" thickBot="1" x14ac:dyDescent="0.3">
      <c r="A27" s="7" t="s">
        <v>31</v>
      </c>
    </row>
    <row r="28" spans="1:9" ht="29.25" thickBot="1" x14ac:dyDescent="0.5">
      <c r="A28" t="s">
        <v>0</v>
      </c>
      <c r="B28" s="15">
        <f ca="1">NOW()</f>
        <v>42602.933628935185</v>
      </c>
      <c r="E28" s="31" t="s">
        <v>32</v>
      </c>
      <c r="F28" s="32"/>
      <c r="G28" s="32"/>
      <c r="H28" s="32"/>
      <c r="I28" s="33"/>
    </row>
    <row r="29" spans="1:9" x14ac:dyDescent="0.25">
      <c r="B29" s="7"/>
    </row>
    <row r="30" spans="1:9" ht="21" x14ac:dyDescent="0.35">
      <c r="A30" s="3" t="s">
        <v>25</v>
      </c>
    </row>
    <row r="31" spans="1:9" x14ac:dyDescent="0.25">
      <c r="A31" t="s">
        <v>41</v>
      </c>
    </row>
    <row r="32" spans="1:9" x14ac:dyDescent="0.25">
      <c r="A32" s="7" t="s">
        <v>34</v>
      </c>
    </row>
    <row r="33" spans="1:9" x14ac:dyDescent="0.25">
      <c r="A33" s="7" t="s">
        <v>48</v>
      </c>
    </row>
    <row r="34" spans="1:9" ht="15.75" thickBot="1" x14ac:dyDescent="0.3">
      <c r="A34" t="s">
        <v>13</v>
      </c>
    </row>
    <row r="35" spans="1:9" ht="29.25" thickBot="1" x14ac:dyDescent="0.5">
      <c r="A35" t="s">
        <v>15</v>
      </c>
      <c r="B35" s="10">
        <v>41565</v>
      </c>
      <c r="C35" s="9">
        <f>DAY(B35)</f>
        <v>18</v>
      </c>
      <c r="E35" s="31" t="s">
        <v>35</v>
      </c>
      <c r="F35" s="32"/>
      <c r="G35" s="32"/>
      <c r="H35" s="32"/>
      <c r="I35" s="33"/>
    </row>
    <row r="36" spans="1:9" ht="29.25" thickBot="1" x14ac:dyDescent="0.5">
      <c r="A36" t="s">
        <v>16</v>
      </c>
      <c r="B36" s="12">
        <v>41565</v>
      </c>
      <c r="C36" s="9">
        <f>DAY(B36)</f>
        <v>18</v>
      </c>
      <c r="E36" s="31" t="s">
        <v>36</v>
      </c>
      <c r="F36" s="32"/>
      <c r="G36" s="32"/>
      <c r="H36" s="32"/>
      <c r="I36" s="33"/>
    </row>
    <row r="37" spans="1:9" x14ac:dyDescent="0.25"/>
    <row r="38" spans="1:9" ht="21" x14ac:dyDescent="0.35">
      <c r="A38" s="3" t="s">
        <v>26</v>
      </c>
    </row>
    <row r="39" spans="1:9" x14ac:dyDescent="0.25">
      <c r="A39" t="s">
        <v>40</v>
      </c>
    </row>
    <row r="40" spans="1:9" x14ac:dyDescent="0.25">
      <c r="A40" s="7" t="s">
        <v>37</v>
      </c>
    </row>
    <row r="41" spans="1:9" x14ac:dyDescent="0.25">
      <c r="A41" s="7" t="s">
        <v>48</v>
      </c>
    </row>
    <row r="42" spans="1:9" ht="15.75" thickBot="1" x14ac:dyDescent="0.3">
      <c r="A42" t="s">
        <v>13</v>
      </c>
    </row>
    <row r="43" spans="1:9" ht="29.25" thickBot="1" x14ac:dyDescent="0.5">
      <c r="A43" t="s">
        <v>15</v>
      </c>
      <c r="B43" s="10">
        <v>41565</v>
      </c>
      <c r="C43" s="9">
        <f>MONTH(B43)</f>
        <v>10</v>
      </c>
      <c r="E43" s="31" t="s">
        <v>38</v>
      </c>
      <c r="F43" s="32"/>
      <c r="G43" s="32"/>
      <c r="H43" s="32"/>
      <c r="I43" s="33"/>
    </row>
    <row r="44" spans="1:9" ht="29.25" thickBot="1" x14ac:dyDescent="0.5">
      <c r="A44" t="s">
        <v>16</v>
      </c>
      <c r="B44" s="12">
        <v>41565</v>
      </c>
      <c r="C44" s="9">
        <f>MONTH(B44)</f>
        <v>10</v>
      </c>
      <c r="E44" s="31" t="s">
        <v>39</v>
      </c>
      <c r="F44" s="32"/>
      <c r="G44" s="32"/>
      <c r="H44" s="32"/>
      <c r="I44" s="33"/>
    </row>
    <row r="45" spans="1:9" x14ac:dyDescent="0.25"/>
    <row r="46" spans="1:9" ht="21" x14ac:dyDescent="0.35">
      <c r="A46" s="3" t="s">
        <v>27</v>
      </c>
    </row>
    <row r="47" spans="1:9" x14ac:dyDescent="0.25">
      <c r="A47" t="s">
        <v>45</v>
      </c>
    </row>
    <row r="48" spans="1:9" x14ac:dyDescent="0.25">
      <c r="A48" s="7" t="s">
        <v>42</v>
      </c>
    </row>
    <row r="49" spans="1:9" ht="15.75" thickBot="1" x14ac:dyDescent="0.3">
      <c r="A49" t="s">
        <v>13</v>
      </c>
    </row>
    <row r="50" spans="1:9" ht="29.25" thickBot="1" x14ac:dyDescent="0.5">
      <c r="A50" t="s">
        <v>15</v>
      </c>
      <c r="B50" s="10">
        <v>41565</v>
      </c>
      <c r="C50" s="9">
        <f>YEAR(B50)</f>
        <v>2013</v>
      </c>
      <c r="E50" s="31" t="s">
        <v>43</v>
      </c>
      <c r="F50" s="32"/>
      <c r="G50" s="32"/>
      <c r="H50" s="32"/>
      <c r="I50" s="33"/>
    </row>
    <row r="51" spans="1:9" ht="29.25" thickBot="1" x14ac:dyDescent="0.5">
      <c r="A51" t="s">
        <v>16</v>
      </c>
      <c r="B51" s="12">
        <v>41565</v>
      </c>
      <c r="C51" s="9">
        <f>YEAR(B51)</f>
        <v>2013</v>
      </c>
      <c r="E51" s="31" t="s">
        <v>44</v>
      </c>
      <c r="F51" s="32"/>
      <c r="G51" s="32"/>
      <c r="H51" s="32"/>
      <c r="I51" s="33"/>
    </row>
    <row r="52" spans="1:9" x14ac:dyDescent="0.25"/>
    <row r="53" spans="1:9" ht="21" x14ac:dyDescent="0.35">
      <c r="A53" s="3" t="s">
        <v>46</v>
      </c>
    </row>
    <row r="54" spans="1:9" x14ac:dyDescent="0.25">
      <c r="A54" t="s">
        <v>49</v>
      </c>
    </row>
    <row r="55" spans="1:9" x14ac:dyDescent="0.25">
      <c r="A55" s="7" t="s">
        <v>47</v>
      </c>
    </row>
    <row r="56" spans="1:9" x14ac:dyDescent="0.25">
      <c r="A56" s="7" t="s">
        <v>50</v>
      </c>
    </row>
    <row r="57" spans="1:9" x14ac:dyDescent="0.25">
      <c r="A57" s="7" t="s">
        <v>51</v>
      </c>
    </row>
    <row r="58" spans="1:9" x14ac:dyDescent="0.25">
      <c r="A58" s="7" t="s">
        <v>52</v>
      </c>
    </row>
    <row r="59" spans="1:9" ht="15.75" thickBot="1" x14ac:dyDescent="0.3">
      <c r="A59" t="s">
        <v>13</v>
      </c>
    </row>
    <row r="60" spans="1:9" ht="29.25" thickBot="1" x14ac:dyDescent="0.5">
      <c r="B60" s="14">
        <f>DATE(0,1,1)</f>
        <v>1</v>
      </c>
      <c r="E60" s="31" t="s">
        <v>53</v>
      </c>
      <c r="F60" s="32"/>
      <c r="G60" s="32"/>
      <c r="H60" s="32"/>
      <c r="I60" s="33"/>
    </row>
    <row r="61" spans="1:9" ht="15.75" thickBot="1" x14ac:dyDescent="0.3"/>
    <row r="62" spans="1:9" ht="29.25" thickBot="1" x14ac:dyDescent="0.5">
      <c r="B62" s="14">
        <f>DATE(9999,12,31)</f>
        <v>2958465</v>
      </c>
      <c r="C62" s="4"/>
      <c r="E62" s="31" t="s">
        <v>54</v>
      </c>
      <c r="F62" s="32"/>
      <c r="G62" s="32"/>
      <c r="H62" s="32"/>
      <c r="I62" s="33"/>
    </row>
    <row r="63" spans="1:9" x14ac:dyDescent="0.25"/>
    <row r="64" spans="1:9" x14ac:dyDescent="0.25">
      <c r="A64" s="5" t="s">
        <v>55</v>
      </c>
      <c r="I64" s="7">
        <f>DATE(2013,2,31)</f>
        <v>41336</v>
      </c>
    </row>
    <row r="65" spans="1:9" x14ac:dyDescent="0.25">
      <c r="B65" s="7"/>
    </row>
    <row r="66" spans="1:9" ht="21" x14ac:dyDescent="0.35">
      <c r="A66" s="3" t="s">
        <v>80</v>
      </c>
    </row>
    <row r="67" spans="1:9" x14ac:dyDescent="0.25">
      <c r="A67" t="s">
        <v>86</v>
      </c>
    </row>
    <row r="68" spans="1:9" x14ac:dyDescent="0.25">
      <c r="A68" s="7" t="s">
        <v>87</v>
      </c>
    </row>
    <row r="69" spans="1:9" x14ac:dyDescent="0.25">
      <c r="A69" t="s">
        <v>88</v>
      </c>
    </row>
    <row r="70" spans="1:9" x14ac:dyDescent="0.25">
      <c r="A70" t="s">
        <v>89</v>
      </c>
    </row>
    <row r="71" spans="1:9" ht="15.75" thickBot="1" x14ac:dyDescent="0.3">
      <c r="A71" t="s">
        <v>13</v>
      </c>
    </row>
    <row r="72" spans="1:9" ht="29.25" thickBot="1" x14ac:dyDescent="0.5">
      <c r="B72" s="25">
        <v>41332</v>
      </c>
      <c r="C72" s="17"/>
      <c r="D72" s="26">
        <f>EOMONTH(B72,0)</f>
        <v>41333</v>
      </c>
      <c r="E72" s="31" t="s">
        <v>90</v>
      </c>
      <c r="F72" s="32"/>
      <c r="G72" s="32"/>
      <c r="H72" s="32"/>
      <c r="I72" s="33"/>
    </row>
    <row r="73" spans="1:9" ht="29.25" thickBot="1" x14ac:dyDescent="0.5">
      <c r="B73" s="25">
        <v>41424</v>
      </c>
      <c r="C73" s="17"/>
      <c r="D73" s="26">
        <f>EOMONTH(B73,6)</f>
        <v>41608</v>
      </c>
      <c r="E73" s="31" t="s">
        <v>91</v>
      </c>
      <c r="F73" s="32"/>
      <c r="G73" s="32"/>
      <c r="H73" s="32"/>
      <c r="I73" s="33"/>
    </row>
    <row r="74" spans="1:9" ht="29.25" thickBot="1" x14ac:dyDescent="0.5">
      <c r="B74" s="25">
        <v>41506</v>
      </c>
      <c r="C74" s="17"/>
      <c r="D74" s="26">
        <f>EOMONTH(B74,-6)</f>
        <v>41333</v>
      </c>
      <c r="E74" s="31" t="s">
        <v>92</v>
      </c>
      <c r="F74" s="32"/>
      <c r="G74" s="32"/>
      <c r="H74" s="32"/>
      <c r="I74" s="33"/>
    </row>
    <row r="75" spans="1:9" x14ac:dyDescent="0.25">
      <c r="B75" s="7"/>
    </row>
    <row r="76" spans="1:9" x14ac:dyDescent="0.25"/>
    <row r="77" spans="1:9" ht="21" x14ac:dyDescent="0.35">
      <c r="A77" s="3" t="s">
        <v>28</v>
      </c>
    </row>
    <row r="78" spans="1:9" x14ac:dyDescent="0.25">
      <c r="A78" t="s">
        <v>98</v>
      </c>
    </row>
    <row r="79" spans="1:9" x14ac:dyDescent="0.25">
      <c r="A79" s="7" t="s">
        <v>99</v>
      </c>
    </row>
    <row r="80" spans="1:9" x14ac:dyDescent="0.25">
      <c r="A80" t="s">
        <v>93</v>
      </c>
    </row>
    <row r="81" spans="1:9" x14ac:dyDescent="0.25">
      <c r="A81" t="s">
        <v>94</v>
      </c>
    </row>
    <row r="82" spans="1:9" ht="18.75" x14ac:dyDescent="0.3">
      <c r="A82" t="s">
        <v>95</v>
      </c>
      <c r="H82" s="27"/>
    </row>
    <row r="83" spans="1:9" ht="15.75" thickBot="1" x14ac:dyDescent="0.3">
      <c r="A83" s="28" t="s">
        <v>13</v>
      </c>
    </row>
    <row r="84" spans="1:9" ht="30" customHeight="1" thickBot="1" x14ac:dyDescent="0.5">
      <c r="B84" s="25">
        <v>41379</v>
      </c>
      <c r="C84" s="25">
        <v>41562</v>
      </c>
      <c r="D84" s="18">
        <f>DAYS360(B84,C84)</f>
        <v>180</v>
      </c>
      <c r="E84" s="31" t="s">
        <v>96</v>
      </c>
      <c r="F84" s="32"/>
      <c r="G84" s="32"/>
      <c r="H84" s="32"/>
      <c r="I84" s="33"/>
    </row>
    <row r="85" spans="1:9" ht="29.25" thickBot="1" x14ac:dyDescent="0.5">
      <c r="B85" s="25">
        <v>41379</v>
      </c>
      <c r="C85" s="25">
        <v>41562</v>
      </c>
      <c r="D85" s="18">
        <f>C85-B85</f>
        <v>183</v>
      </c>
      <c r="E85" s="31" t="s">
        <v>97</v>
      </c>
      <c r="F85" s="32"/>
      <c r="G85" s="32"/>
      <c r="H85" s="32"/>
      <c r="I85" s="33"/>
    </row>
    <row r="86" spans="1:9" x14ac:dyDescent="0.25"/>
    <row r="87" spans="1:9" x14ac:dyDescent="0.25"/>
    <row r="88" spans="1:9" ht="21" x14ac:dyDescent="0.35">
      <c r="A88" s="3" t="s">
        <v>101</v>
      </c>
    </row>
    <row r="89" spans="1:9" x14ac:dyDescent="0.25">
      <c r="A89" t="s">
        <v>102</v>
      </c>
    </row>
    <row r="90" spans="1:9" x14ac:dyDescent="0.25">
      <c r="A90" s="7" t="s">
        <v>103</v>
      </c>
    </row>
    <row r="91" spans="1:9" x14ac:dyDescent="0.25">
      <c r="A91" t="s">
        <v>93</v>
      </c>
    </row>
    <row r="92" spans="1:9" x14ac:dyDescent="0.25">
      <c r="A92" t="s">
        <v>94</v>
      </c>
    </row>
    <row r="93" spans="1:9" x14ac:dyDescent="0.25">
      <c r="A93" t="s">
        <v>104</v>
      </c>
    </row>
    <row r="94" spans="1:9" x14ac:dyDescent="0.25">
      <c r="A94" t="s">
        <v>105</v>
      </c>
    </row>
    <row r="95" spans="1:9" x14ac:dyDescent="0.25">
      <c r="A95" t="s">
        <v>106</v>
      </c>
    </row>
    <row r="96" spans="1:9" x14ac:dyDescent="0.25">
      <c r="A96" t="s">
        <v>107</v>
      </c>
    </row>
    <row r="97" spans="1:9" x14ac:dyDescent="0.25">
      <c r="A97" t="s">
        <v>108</v>
      </c>
    </row>
    <row r="98" spans="1:9" x14ac:dyDescent="0.25">
      <c r="A98" t="s">
        <v>109</v>
      </c>
    </row>
    <row r="99" spans="1:9" x14ac:dyDescent="0.25">
      <c r="A99" t="s">
        <v>110</v>
      </c>
    </row>
    <row r="100" spans="1:9" x14ac:dyDescent="0.25">
      <c r="A100" t="s">
        <v>111</v>
      </c>
    </row>
    <row r="101" spans="1:9" ht="15.75" thickBot="1" x14ac:dyDescent="0.3">
      <c r="A101" s="28" t="s">
        <v>13</v>
      </c>
    </row>
    <row r="102" spans="1:9" ht="30" customHeight="1" thickBot="1" x14ac:dyDescent="0.5">
      <c r="B102" s="30">
        <v>29565</v>
      </c>
      <c r="C102" s="25">
        <v>41562</v>
      </c>
      <c r="D102" s="18">
        <f>DATEDIF(B102,C102,"y")</f>
        <v>32</v>
      </c>
      <c r="E102" s="31" t="s">
        <v>112</v>
      </c>
      <c r="F102" s="32"/>
      <c r="G102" s="32"/>
      <c r="H102" s="32"/>
      <c r="I102" s="33"/>
    </row>
    <row r="103" spans="1:9" ht="30" customHeight="1" thickBot="1" x14ac:dyDescent="0.5">
      <c r="B103" s="30">
        <v>40283</v>
      </c>
      <c r="C103" s="25">
        <v>41562</v>
      </c>
      <c r="D103" s="18">
        <f>DATEDIF(B103,C103,"m")</f>
        <v>42</v>
      </c>
      <c r="E103" s="31" t="s">
        <v>113</v>
      </c>
      <c r="F103" s="32"/>
      <c r="G103" s="32"/>
      <c r="H103" s="32"/>
      <c r="I103" s="33"/>
    </row>
    <row r="104" spans="1:9" x14ac:dyDescent="0.25"/>
    <row r="105" spans="1:9" x14ac:dyDescent="0.25"/>
    <row r="106" spans="1:9" hidden="1" x14ac:dyDescent="0.25"/>
    <row r="107" spans="1:9" hidden="1" x14ac:dyDescent="0.25"/>
    <row r="108" spans="1:9" hidden="1" x14ac:dyDescent="0.25"/>
    <row r="109" spans="1:9" hidden="1" x14ac:dyDescent="0.25"/>
    <row r="110" spans="1:9" hidden="1" x14ac:dyDescent="0.25"/>
    <row r="111" spans="1:9" hidden="1" x14ac:dyDescent="0.25"/>
    <row r="112" spans="1:9" hidden="1" x14ac:dyDescent="0.25"/>
    <row r="113" hidden="1" x14ac:dyDescent="0.25"/>
    <row r="114" hidden="1" x14ac:dyDescent="0.25"/>
  </sheetData>
  <mergeCells count="22">
    <mergeCell ref="E103:I103"/>
    <mergeCell ref="E73:I73"/>
    <mergeCell ref="E74:I74"/>
    <mergeCell ref="E84:I84"/>
    <mergeCell ref="E85:I85"/>
    <mergeCell ref="E13:I13"/>
    <mergeCell ref="E14:I14"/>
    <mergeCell ref="E17:I17"/>
    <mergeCell ref="E18:I18"/>
    <mergeCell ref="E102:I102"/>
    <mergeCell ref="E72:I72"/>
    <mergeCell ref="E21:I21"/>
    <mergeCell ref="E22:I22"/>
    <mergeCell ref="E51:I51"/>
    <mergeCell ref="E60:I60"/>
    <mergeCell ref="E62:I62"/>
    <mergeCell ref="E28:I28"/>
    <mergeCell ref="E35:I35"/>
    <mergeCell ref="E36:I36"/>
    <mergeCell ref="E43:I43"/>
    <mergeCell ref="E44:I44"/>
    <mergeCell ref="E50:I50"/>
  </mergeCells>
  <hyperlinks>
    <hyperlink ref="N1" location="Introducción!A1" display="Introducción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Introducción</vt:lpstr>
      <vt:lpstr>DEFINICIONES</vt:lpstr>
      <vt:lpstr>FECHAS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GuillermoRumi</dc:creator>
  <cp:lastModifiedBy>Guillermo Javier Rumi</cp:lastModifiedBy>
  <cp:lastPrinted>2013-10-05T17:28:57Z</cp:lastPrinted>
  <dcterms:created xsi:type="dcterms:W3CDTF">2013-08-19T19:55:02Z</dcterms:created>
  <dcterms:modified xsi:type="dcterms:W3CDTF">2016-08-21T01:24:47Z</dcterms:modified>
</cp:coreProperties>
</file>